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отчет" sheetId="1" r:id="rId1"/>
    <sheet name="работы" sheetId="2" r:id="rId2"/>
  </sheets>
  <definedNames/>
  <calcPr fullCalcOnLoad="1" refMode="R1C1"/>
</workbook>
</file>

<file path=xl/sharedStrings.xml><?xml version="1.0" encoding="utf-8"?>
<sst xmlns="http://schemas.openxmlformats.org/spreadsheetml/2006/main" count="204" uniqueCount="138">
  <si>
    <t>Уважаемый собственнник помещения!</t>
  </si>
  <si>
    <t xml:space="preserve">Управляющая компания ООО "УК ЖЭУ-21" в соответствии с п.11 ст.162 ЖК РФ от 01 марта 2005 г.  и п.2.1.8 Договора управления </t>
  </si>
  <si>
    <t>утв. Приказом Минстроя России от 22.12.2014г. № 882/пр "Об утверждении форм раскрытия информации организациями,осуществляющими деятельность в сфере</t>
  </si>
  <si>
    <t>управления многоквартирными домами".</t>
  </si>
  <si>
    <t xml:space="preserve">Общая информация о выполняемых работах (оказываемых услугах) по </t>
  </si>
  <si>
    <t>содержанию и ремонту общего имущества в многоквартирном доме:</t>
  </si>
  <si>
    <t>№ пп</t>
  </si>
  <si>
    <t>Наименование</t>
  </si>
  <si>
    <t>ед.изм.</t>
  </si>
  <si>
    <t>сумма</t>
  </si>
  <si>
    <t>Переходящие остатки денежных средств(на начало периода)</t>
  </si>
  <si>
    <t>руб.</t>
  </si>
  <si>
    <t>Задолженность потребителей (на начало периода)</t>
  </si>
  <si>
    <t xml:space="preserve">  -за содержание дома</t>
  </si>
  <si>
    <t xml:space="preserve">  -за текущий ремонт</t>
  </si>
  <si>
    <t xml:space="preserve">  -за услуги управления</t>
  </si>
  <si>
    <t>Получено денежных средств,в т.ч.</t>
  </si>
  <si>
    <t xml:space="preserve">         -денежных средств от собственников/нанимателей помещений</t>
  </si>
  <si>
    <t xml:space="preserve">         -целевых взносов от собственников/нанимателей помещений</t>
  </si>
  <si>
    <t xml:space="preserve">        -субсидий</t>
  </si>
  <si>
    <t>Всего денежных средств с учетом остатков</t>
  </si>
  <si>
    <t>Переходящие остатки денежных средств(на конец периода)</t>
  </si>
  <si>
    <t>Задолженность потребителей (на конец периода)</t>
  </si>
  <si>
    <t>Количество поступивших претензий</t>
  </si>
  <si>
    <t>ед.</t>
  </si>
  <si>
    <t>Количество удовлетворенных  претензий</t>
  </si>
  <si>
    <t>Количество претензий,в удовлетворении которых  отказано</t>
  </si>
  <si>
    <t>Сумма произведенного перерасчета</t>
  </si>
  <si>
    <t>Информация о ведении претензионно-исковой работы в отношении</t>
  </si>
  <si>
    <t xml:space="preserve">потребителей -должников </t>
  </si>
  <si>
    <t>Направлено претензий потребителям-должникам</t>
  </si>
  <si>
    <t>Направлено исковых заявлений</t>
  </si>
  <si>
    <t xml:space="preserve">  -</t>
  </si>
  <si>
    <t>Получено денежных средств по результатам претензионно-исковой  работы</t>
  </si>
  <si>
    <t>Выполненные работы (оказанные услуги) по содержанию общего имущества и текущему ремонту в отчетном периоде:</t>
  </si>
  <si>
    <t>№ п/п</t>
  </si>
  <si>
    <t>Наименование работ (услуг)</t>
  </si>
  <si>
    <t>Исполнитель работ(услуг)</t>
  </si>
  <si>
    <t>Периодичность выполнения работ (услуг)</t>
  </si>
  <si>
    <t>Годовая фактическая стоимость работ (услуг),руб</t>
  </si>
  <si>
    <t>Уборка лестничных клеток</t>
  </si>
  <si>
    <t>ООО "УК ЖЭУ-21"</t>
  </si>
  <si>
    <t>Ежемесячно</t>
  </si>
  <si>
    <t>ежедневно</t>
  </si>
  <si>
    <t>Начислено за услуги (работы) по содержанию и текущему ремонту,в т.ч.</t>
  </si>
  <si>
    <t>Содержание и обслуживание лифта</t>
  </si>
  <si>
    <t>Противопожарные мероприятия</t>
  </si>
  <si>
    <t>Обслуживание сетей ВДГО</t>
  </si>
  <si>
    <t>ОАО Газпром газораспределение Тверь"</t>
  </si>
  <si>
    <t>Аварийное обслуживание</t>
  </si>
  <si>
    <t>Дератизация,дезинфекция</t>
  </si>
  <si>
    <t>Услуги по управлению домом(в т.ч. з/п,налоги и платежи,материалы,банк обсл,услуги связи,програм.обесп.,аренда пом. и т.д.</t>
  </si>
  <si>
    <t>ООО "ВЭЛГА"</t>
  </si>
  <si>
    <t>По заявкам</t>
  </si>
  <si>
    <t>Информация о предоставленных коммунальных услугах:</t>
  </si>
  <si>
    <t>Вид коммунальной услуги</t>
  </si>
  <si>
    <t>Объем потребления</t>
  </si>
  <si>
    <t>оплачено потребителями</t>
  </si>
  <si>
    <t>начислено поставщиком</t>
  </si>
  <si>
    <t>Оплачено поставщику</t>
  </si>
  <si>
    <t>начислено потребителям</t>
  </si>
  <si>
    <t>Задолженность перед поставщиком</t>
  </si>
  <si>
    <t>Пени,штрафы</t>
  </si>
  <si>
    <t>куб.м.</t>
  </si>
  <si>
    <t xml:space="preserve">Информация о наличии претензий по качеству предоставленных </t>
  </si>
  <si>
    <t>коммунальных услуг:</t>
  </si>
  <si>
    <t>Направляем Вам отчет за предыдущий год о расходовании средств,собираемых на Вашем доме, по форме,</t>
  </si>
  <si>
    <t xml:space="preserve">                                        многоквартирным жилым домом от 01.10.2014г. направляет Вам</t>
  </si>
  <si>
    <t xml:space="preserve">       -денежных средств от использования общего имущества</t>
  </si>
  <si>
    <t>Ремонт конструктивных элементов (приложение № 1)</t>
  </si>
  <si>
    <t>Текущий ремонт  сетей ХВС,канализации,ГВС,отопления,систем дымоудаления и вентиляции (приложение № 1)</t>
  </si>
  <si>
    <t>Содержание сетей электроснабжения</t>
  </si>
  <si>
    <t>Содержание сетей ХВС,ГВС,водоотведения и отопления</t>
  </si>
  <si>
    <t xml:space="preserve">   Итого:</t>
  </si>
  <si>
    <t xml:space="preserve">                                ОТЧЕТ  Управляющей компании ООО "УК ЖЭУ-21" </t>
  </si>
  <si>
    <t>Текущий ремонт  сетей электроснабжения (приложение № 1)</t>
  </si>
  <si>
    <t>1 раз в 2 года</t>
  </si>
  <si>
    <t>ежедн./ по мере необх.</t>
  </si>
  <si>
    <t>В течении года</t>
  </si>
  <si>
    <t xml:space="preserve">Задолженность потребителей </t>
  </si>
  <si>
    <t xml:space="preserve"> </t>
  </si>
  <si>
    <t>ООО "СО "Инжтехсервис",ООО "Инж.центр лифт"</t>
  </si>
  <si>
    <t xml:space="preserve">    Перед собственниками помещений дома по адресу- ул.Можайского,д.71</t>
  </si>
  <si>
    <t>Год постройки-1979 год</t>
  </si>
  <si>
    <t>S нежилых помещений - 160,5м2</t>
  </si>
  <si>
    <t xml:space="preserve">     Общим собранием собственников помещений Вашего дома принято решение о выборе в качестве управляющей компании ООО "УК ЖЭУ-21" с 01 ноября 2014г.</t>
  </si>
  <si>
    <t>Направлено исковых заявлений в суд</t>
  </si>
  <si>
    <t>Подметание1-2этажи-ежедневно,до 9 этажа-2 раза в неделю;мытье полов - 1 раз в месяц кроме зимних месяцев</t>
  </si>
  <si>
    <t>Уборка и благоустройство  придомовой территории</t>
  </si>
  <si>
    <t>ООО "ЭкоТрансСервис"   ,                       ООО "УК ЖЭУ-21"</t>
  </si>
  <si>
    <r>
      <t xml:space="preserve">ХВС и канализация ООО "Тверь Водоканал" </t>
    </r>
    <r>
      <rPr>
        <b/>
        <sz val="8"/>
        <rFont val="Arial Cyr"/>
        <family val="0"/>
      </rPr>
      <t>(прямые платежи)</t>
    </r>
  </si>
  <si>
    <t>гКал</t>
  </si>
  <si>
    <r>
      <t>Природный газ ООО "Газпром межрегионгаз Тверь"</t>
    </r>
    <r>
      <rPr>
        <b/>
        <sz val="8"/>
        <rFont val="Arial Cyr"/>
        <family val="0"/>
      </rPr>
      <t>(прямые платежи)</t>
    </r>
  </si>
  <si>
    <t>Вывоз ТБО и КГМ</t>
  </si>
  <si>
    <t>ООО "Инж.центр лифт"</t>
  </si>
  <si>
    <t>Экспертная оценка лифтов</t>
  </si>
  <si>
    <t>Отопление и ГВС МУП "Сахарово" ООО "Тверская генерация"(прямые платежи)</t>
  </si>
  <si>
    <t>Дата начала отчетного периода- 01.01.2018г.</t>
  </si>
  <si>
    <t>Дата конца отчетного периода-30.06.2018г.</t>
  </si>
  <si>
    <t>S жилых помещений - 18796,42м2</t>
  </si>
  <si>
    <t>месяц</t>
  </si>
  <si>
    <t>по факту</t>
  </si>
  <si>
    <t>Содержание конструктивных элементов</t>
  </si>
  <si>
    <t xml:space="preserve">Приложение № 1                                к письму №                    от </t>
  </si>
  <si>
    <t>Работы,выполненные по текущему ремонту, на доме по адресу:ул.Можайского,д.71</t>
  </si>
  <si>
    <t>за период управления с 01.01.2018г. по 30.06.2018г.</t>
  </si>
  <si>
    <t>наименование работ</t>
  </si>
  <si>
    <t>объем работ</t>
  </si>
  <si>
    <t>цена за ед</t>
  </si>
  <si>
    <t>сумма (руб)</t>
  </si>
  <si>
    <t>ремонт внутридомовых сетей  (канализация , отопление, ХВС )</t>
  </si>
  <si>
    <t>заделка дыры в полу после замены стояка ХВС кв.123</t>
  </si>
  <si>
    <t>Итого за январь 2018</t>
  </si>
  <si>
    <t>ремонт внутридомовых сетей  (ХВС,   ГВС п.4, 3 , ХВС )</t>
  </si>
  <si>
    <t>Итого за февраль 2018</t>
  </si>
  <si>
    <t>ремонт внутридомовых сетей (ХВС)</t>
  </si>
  <si>
    <t>закраска аэорграфии (п.10 эт.1)</t>
  </si>
  <si>
    <t>установка светильника (п.2 эт.7)</t>
  </si>
  <si>
    <t>установка патрона (п.5 эт.3)</t>
  </si>
  <si>
    <t>закраска аэрографии (п.10 эт.1)</t>
  </si>
  <si>
    <t>Итого за март 2018</t>
  </si>
  <si>
    <t>установка ограждения (п.6-7)</t>
  </si>
  <si>
    <t>установка перил входной группы (п.7)</t>
  </si>
  <si>
    <t>закраска аэрографии (п.10 эт.6)</t>
  </si>
  <si>
    <t>Итого за апрель 2018</t>
  </si>
  <si>
    <t>установка провода и кабеля (п.1,2,3)</t>
  </si>
  <si>
    <t>установка патрона (п.1-10)</t>
  </si>
  <si>
    <t>Итого за май 2018</t>
  </si>
  <si>
    <t>устновка вентиляционных решоток</t>
  </si>
  <si>
    <t>установка светильников (66шт) и распределительных коробок (11шт)</t>
  </si>
  <si>
    <t>установка кабеля</t>
  </si>
  <si>
    <t>22м</t>
  </si>
  <si>
    <t>ремонт отмостки</t>
  </si>
  <si>
    <t>11м2</t>
  </si>
  <si>
    <t>ремонт внутридомовых сетей ХВС</t>
  </si>
  <si>
    <t>Ремонт дверей сушилок и установка стекол в под.№№ 5,4,7</t>
  </si>
  <si>
    <t>Итого за июнь 2018</t>
  </si>
  <si>
    <t>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</si>
</sst>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22" xfId="0" applyFont="1" applyFill="1" applyBorder="1" applyAlignment="1">
      <alignment horizontal="left"/>
    </xf>
    <xf numFmtId="0" fontId="8" fillId="33" borderId="22" xfId="0" applyFont="1" applyFill="1" applyBorder="1" applyAlignment="1">
      <alignment wrapText="1"/>
    </xf>
    <xf numFmtId="0" fontId="8" fillId="33" borderId="22" xfId="0" applyFont="1" applyFill="1" applyBorder="1" applyAlignment="1">
      <alignment horizontal="center" wrapText="1"/>
    </xf>
    <xf numFmtId="17" fontId="7" fillId="0" borderId="23" xfId="0" applyNumberFormat="1" applyFont="1" applyBorder="1" applyAlignment="1">
      <alignment horizontal="left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17" fontId="7" fillId="0" borderId="26" xfId="0" applyNumberFormat="1" applyFont="1" applyBorder="1" applyAlignment="1">
      <alignment horizontal="left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7" fontId="8" fillId="0" borderId="28" xfId="0" applyNumberFormat="1" applyFont="1" applyBorder="1" applyAlignment="1">
      <alignment horizontal="left"/>
    </xf>
    <xf numFmtId="0" fontId="8" fillId="0" borderId="29" xfId="0" applyFont="1" applyBorder="1" applyAlignment="1">
      <alignment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17" fontId="7" fillId="0" borderId="31" xfId="0" applyNumberFormat="1" applyFont="1" applyBorder="1" applyAlignment="1">
      <alignment horizontal="left"/>
    </xf>
    <xf numFmtId="0" fontId="7" fillId="0" borderId="32" xfId="0" applyFont="1" applyBorder="1" applyAlignment="1">
      <alignment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7" fontId="7" fillId="0" borderId="34" xfId="0" applyNumberFormat="1" applyFont="1" applyBorder="1" applyAlignment="1">
      <alignment horizontal="left"/>
    </xf>
    <xf numFmtId="0" fontId="7" fillId="0" borderId="35" xfId="0" applyFont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7" fontId="7" fillId="0" borderId="35" xfId="0" applyNumberFormat="1" applyFont="1" applyBorder="1" applyAlignment="1">
      <alignment horizontal="left"/>
    </xf>
    <xf numFmtId="17" fontId="7" fillId="0" borderId="37" xfId="0" applyNumberFormat="1" applyFont="1" applyBorder="1" applyAlignment="1">
      <alignment horizontal="left"/>
    </xf>
    <xf numFmtId="0" fontId="7" fillId="0" borderId="38" xfId="0" applyFont="1" applyBorder="1" applyAlignment="1">
      <alignment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0">
      <selection activeCell="I24" sqref="I24"/>
    </sheetView>
  </sheetViews>
  <sheetFormatPr defaultColWidth="9.00390625" defaultRowHeight="12.75"/>
  <cols>
    <col min="1" max="1" width="5.75390625" style="0" customWidth="1"/>
    <col min="4" max="4" width="19.75390625" style="0" customWidth="1"/>
    <col min="5" max="5" width="10.375" style="0" customWidth="1"/>
    <col min="6" max="6" width="9.125" style="0" hidden="1" customWidth="1"/>
    <col min="7" max="7" width="12.875" style="0" customWidth="1"/>
    <col min="8" max="8" width="2.75390625" style="0" customWidth="1"/>
    <col min="9" max="9" width="10.75390625" style="0" customWidth="1"/>
    <col min="10" max="10" width="11.25390625" style="0" customWidth="1"/>
    <col min="11" max="11" width="11.875" style="0" customWidth="1"/>
    <col min="14" max="14" width="21.25390625" style="0" customWidth="1"/>
    <col min="15" max="15" width="11.75390625" style="0" customWidth="1"/>
    <col min="16" max="16" width="10.75390625" style="0" customWidth="1"/>
    <col min="17" max="17" width="13.25390625" style="0" customWidth="1"/>
    <col min="19" max="19" width="9.75390625" style="0" customWidth="1"/>
  </cols>
  <sheetData>
    <row r="1" spans="1:14" ht="12.75">
      <c r="A1" s="12"/>
      <c r="B1" s="12"/>
      <c r="C1" s="12"/>
      <c r="D1" s="12"/>
      <c r="E1" s="11" t="s">
        <v>0</v>
      </c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2"/>
      <c r="B2" s="11" t="s">
        <v>1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1" t="s">
        <v>67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1" t="s">
        <v>74</v>
      </c>
      <c r="E4" s="11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1" t="s">
        <v>82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1" t="s">
        <v>97</v>
      </c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1" t="s">
        <v>98</v>
      </c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 t="s">
        <v>83</v>
      </c>
      <c r="E8" s="12"/>
      <c r="F8" s="12"/>
      <c r="G8" s="12"/>
      <c r="H8" s="12" t="s">
        <v>84</v>
      </c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 t="s">
        <v>99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 t="s">
        <v>85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 t="s">
        <v>66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1" t="s">
        <v>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3.5" thickBot="1">
      <c r="A15" s="11" t="s">
        <v>5</v>
      </c>
      <c r="B15" s="12"/>
      <c r="C15" s="12"/>
      <c r="D15" s="12"/>
      <c r="E15" s="12"/>
      <c r="F15" s="12"/>
      <c r="G15" s="12"/>
      <c r="H15" s="12"/>
      <c r="I15" s="11"/>
      <c r="J15" s="12"/>
      <c r="K15" s="12"/>
      <c r="L15" s="12"/>
      <c r="M15" s="12"/>
      <c r="N15" s="12"/>
    </row>
    <row r="16" spans="1:14" ht="21" customHeight="1" thickBot="1">
      <c r="A16" s="14" t="s">
        <v>6</v>
      </c>
      <c r="B16" s="109" t="s">
        <v>7</v>
      </c>
      <c r="C16" s="110"/>
      <c r="D16" s="111"/>
      <c r="E16" s="14" t="s">
        <v>8</v>
      </c>
      <c r="F16" s="21"/>
      <c r="G16" s="14" t="s">
        <v>9</v>
      </c>
      <c r="H16" s="12"/>
      <c r="I16" s="11" t="s">
        <v>64</v>
      </c>
      <c r="J16" s="12"/>
      <c r="K16" s="12"/>
      <c r="L16" s="12"/>
      <c r="M16" s="12"/>
      <c r="N16" s="12"/>
    </row>
    <row r="17" spans="1:14" ht="27.75" customHeight="1" thickBot="1">
      <c r="A17" s="14">
        <v>1</v>
      </c>
      <c r="B17" s="106" t="s">
        <v>10</v>
      </c>
      <c r="C17" s="112"/>
      <c r="D17" s="113"/>
      <c r="E17" s="14" t="s">
        <v>11</v>
      </c>
      <c r="F17" s="21"/>
      <c r="G17" s="14"/>
      <c r="H17" s="12"/>
      <c r="I17" s="102" t="s">
        <v>65</v>
      </c>
      <c r="J17" s="102"/>
      <c r="K17" s="102"/>
      <c r="L17" s="102"/>
      <c r="M17" s="22"/>
      <c r="N17" s="23"/>
    </row>
    <row r="18" spans="1:14" ht="24" customHeight="1" thickBot="1">
      <c r="A18" s="14"/>
      <c r="B18" s="106" t="s">
        <v>12</v>
      </c>
      <c r="C18" s="107"/>
      <c r="D18" s="108"/>
      <c r="E18" s="14" t="s">
        <v>11</v>
      </c>
      <c r="F18" s="24"/>
      <c r="G18" s="14">
        <v>705025.23</v>
      </c>
      <c r="H18" s="12"/>
      <c r="I18" s="78" t="s">
        <v>23</v>
      </c>
      <c r="J18" s="86"/>
      <c r="K18" s="86"/>
      <c r="L18" s="87"/>
      <c r="M18" s="15" t="s">
        <v>24</v>
      </c>
      <c r="N18" s="15" t="s">
        <v>32</v>
      </c>
    </row>
    <row r="19" spans="1:14" ht="28.5" customHeight="1" thickBot="1">
      <c r="A19" s="14">
        <v>3</v>
      </c>
      <c r="B19" s="106" t="s">
        <v>44</v>
      </c>
      <c r="C19" s="107"/>
      <c r="D19" s="108"/>
      <c r="E19" s="14" t="s">
        <v>11</v>
      </c>
      <c r="F19" s="24"/>
      <c r="G19" s="14">
        <f>G20+G21+G22</f>
        <v>1883704.14</v>
      </c>
      <c r="H19" s="12"/>
      <c r="I19" s="78" t="s">
        <v>25</v>
      </c>
      <c r="J19" s="86"/>
      <c r="K19" s="86"/>
      <c r="L19" s="87"/>
      <c r="M19" s="15" t="s">
        <v>24</v>
      </c>
      <c r="N19" s="15" t="s">
        <v>32</v>
      </c>
    </row>
    <row r="20" spans="1:14" ht="30.75" customHeight="1" thickBot="1">
      <c r="A20" s="14"/>
      <c r="B20" s="81" t="s">
        <v>13</v>
      </c>
      <c r="C20" s="82"/>
      <c r="D20" s="83"/>
      <c r="E20" s="15" t="s">
        <v>11</v>
      </c>
      <c r="F20" s="24"/>
      <c r="G20" s="15">
        <v>1274289.4</v>
      </c>
      <c r="H20" s="12"/>
      <c r="I20" s="103" t="s">
        <v>26</v>
      </c>
      <c r="J20" s="104"/>
      <c r="K20" s="104"/>
      <c r="L20" s="105"/>
      <c r="M20" s="15" t="s">
        <v>24</v>
      </c>
      <c r="N20" s="15" t="s">
        <v>32</v>
      </c>
    </row>
    <row r="21" spans="1:14" ht="18.75" customHeight="1" thickBot="1">
      <c r="A21" s="14"/>
      <c r="B21" s="81" t="s">
        <v>14</v>
      </c>
      <c r="C21" s="82"/>
      <c r="D21" s="83"/>
      <c r="E21" s="15" t="s">
        <v>11</v>
      </c>
      <c r="F21" s="24"/>
      <c r="G21" s="15">
        <v>224839.99</v>
      </c>
      <c r="H21" s="12"/>
      <c r="I21" s="78" t="s">
        <v>27</v>
      </c>
      <c r="J21" s="86"/>
      <c r="K21" s="86"/>
      <c r="L21" s="87"/>
      <c r="M21" s="15" t="s">
        <v>11</v>
      </c>
      <c r="N21" s="25" t="s">
        <v>32</v>
      </c>
    </row>
    <row r="22" spans="1:14" ht="12.75" customHeight="1" thickBot="1">
      <c r="A22" s="14"/>
      <c r="B22" s="81" t="s">
        <v>15</v>
      </c>
      <c r="C22" s="82"/>
      <c r="D22" s="83"/>
      <c r="E22" s="15" t="s">
        <v>11</v>
      </c>
      <c r="F22" s="24"/>
      <c r="G22" s="15">
        <v>384574.75</v>
      </c>
      <c r="H22" s="12"/>
      <c r="I22" s="23"/>
      <c r="J22" s="23"/>
      <c r="K22" s="23"/>
      <c r="L22" s="23"/>
      <c r="M22" s="23"/>
      <c r="N22" s="23"/>
    </row>
    <row r="23" spans="1:14" ht="17.25" customHeight="1" hidden="1" thickBot="1">
      <c r="A23" s="14"/>
      <c r="B23" s="26"/>
      <c r="C23" s="27"/>
      <c r="D23" s="28"/>
      <c r="E23" s="14"/>
      <c r="F23" s="24"/>
      <c r="G23" s="14"/>
      <c r="H23" s="12"/>
      <c r="I23" s="23"/>
      <c r="J23" s="23"/>
      <c r="K23" s="23"/>
      <c r="L23" s="23"/>
      <c r="M23" s="23"/>
      <c r="N23" s="23"/>
    </row>
    <row r="24" spans="1:14" ht="13.5" thickBot="1">
      <c r="A24" s="14">
        <v>4</v>
      </c>
      <c r="B24" s="106" t="s">
        <v>16</v>
      </c>
      <c r="C24" s="107"/>
      <c r="D24" s="108"/>
      <c r="E24" s="14" t="s">
        <v>11</v>
      </c>
      <c r="F24" s="24"/>
      <c r="G24" s="14">
        <f>G25+G26+G27+G28</f>
        <v>2043014.09</v>
      </c>
      <c r="H24" s="12"/>
      <c r="I24" s="23"/>
      <c r="J24" s="23"/>
      <c r="K24" s="23"/>
      <c r="L24" s="23"/>
      <c r="M24" s="23"/>
      <c r="N24" s="23"/>
    </row>
    <row r="25" spans="1:14" ht="25.5" customHeight="1" thickBot="1">
      <c r="A25" s="14"/>
      <c r="B25" s="114" t="s">
        <v>17</v>
      </c>
      <c r="C25" s="112"/>
      <c r="D25" s="113"/>
      <c r="E25" s="15" t="s">
        <v>11</v>
      </c>
      <c r="F25" s="24"/>
      <c r="G25" s="15">
        <f>2084373.97-50970.43-41483.46</f>
        <v>1991920.08</v>
      </c>
      <c r="H25" s="12"/>
      <c r="I25" s="11" t="s">
        <v>28</v>
      </c>
      <c r="J25" s="11"/>
      <c r="K25" s="11"/>
      <c r="L25" s="11"/>
      <c r="M25" s="11"/>
      <c r="N25" s="11"/>
    </row>
    <row r="26" spans="1:14" ht="26.25" customHeight="1" thickBot="1">
      <c r="A26" s="14"/>
      <c r="B26" s="114" t="s">
        <v>18</v>
      </c>
      <c r="C26" s="112"/>
      <c r="D26" s="113"/>
      <c r="E26" s="15" t="s">
        <v>11</v>
      </c>
      <c r="F26" s="24"/>
      <c r="G26" s="15">
        <v>9610.55</v>
      </c>
      <c r="H26" s="12"/>
      <c r="I26" s="11" t="s">
        <v>29</v>
      </c>
      <c r="J26" s="11"/>
      <c r="K26" s="11"/>
      <c r="L26" s="11"/>
      <c r="M26" s="11"/>
      <c r="N26" s="11"/>
    </row>
    <row r="27" spans="1:14" ht="13.5" thickBot="1">
      <c r="A27" s="14"/>
      <c r="B27" s="78" t="s">
        <v>19</v>
      </c>
      <c r="C27" s="86"/>
      <c r="D27" s="87"/>
      <c r="E27" s="15" t="s">
        <v>11</v>
      </c>
      <c r="F27" s="12"/>
      <c r="G27" s="15"/>
      <c r="H27" s="12"/>
      <c r="I27" s="11"/>
      <c r="J27" s="11"/>
      <c r="K27" s="11"/>
      <c r="L27" s="11"/>
      <c r="M27" s="11"/>
      <c r="N27" s="11"/>
    </row>
    <row r="28" spans="1:14" ht="25.5" customHeight="1" thickBot="1">
      <c r="A28" s="14"/>
      <c r="B28" s="78" t="s">
        <v>68</v>
      </c>
      <c r="C28" s="86"/>
      <c r="D28" s="87"/>
      <c r="E28" s="15" t="s">
        <v>11</v>
      </c>
      <c r="F28" s="12"/>
      <c r="G28" s="15">
        <f>35483.46+6000</f>
        <v>41483.46</v>
      </c>
      <c r="H28" s="12"/>
      <c r="I28" s="78" t="s">
        <v>30</v>
      </c>
      <c r="J28" s="86"/>
      <c r="K28" s="86"/>
      <c r="L28" s="87"/>
      <c r="M28" s="15" t="s">
        <v>24</v>
      </c>
      <c r="N28" s="15">
        <v>26</v>
      </c>
    </row>
    <row r="29" spans="1:14" ht="13.5" hidden="1" thickBot="1">
      <c r="A29" s="14"/>
      <c r="B29" s="91"/>
      <c r="C29" s="92"/>
      <c r="D29" s="93"/>
      <c r="E29" s="14"/>
      <c r="F29" s="11"/>
      <c r="G29" s="14"/>
      <c r="H29" s="12"/>
      <c r="I29" s="78" t="s">
        <v>31</v>
      </c>
      <c r="J29" s="86"/>
      <c r="K29" s="86"/>
      <c r="L29" s="87"/>
      <c r="M29" s="15" t="s">
        <v>24</v>
      </c>
      <c r="N29" s="15">
        <v>8</v>
      </c>
    </row>
    <row r="30" spans="1:14" ht="27" customHeight="1" thickBot="1">
      <c r="A30" s="29">
        <v>5</v>
      </c>
      <c r="B30" s="118" t="s">
        <v>20</v>
      </c>
      <c r="C30" s="119"/>
      <c r="D30" s="120"/>
      <c r="E30" s="29" t="s">
        <v>11</v>
      </c>
      <c r="F30" s="12"/>
      <c r="G30" s="29">
        <f>G24+G17+G29</f>
        <v>2043014.09</v>
      </c>
      <c r="H30" s="12"/>
      <c r="I30" s="96" t="s">
        <v>86</v>
      </c>
      <c r="J30" s="97"/>
      <c r="K30" s="97"/>
      <c r="L30" s="98"/>
      <c r="M30" s="30" t="s">
        <v>24</v>
      </c>
      <c r="N30" s="15">
        <v>12</v>
      </c>
    </row>
    <row r="31" spans="1:14" ht="28.5" customHeight="1" thickBot="1">
      <c r="A31" s="14">
        <v>6</v>
      </c>
      <c r="B31" s="106" t="s">
        <v>21</v>
      </c>
      <c r="C31" s="112"/>
      <c r="D31" s="113"/>
      <c r="E31" s="14" t="s">
        <v>11</v>
      </c>
      <c r="F31" s="31"/>
      <c r="G31" s="14"/>
      <c r="H31" s="31"/>
      <c r="I31" s="96" t="s">
        <v>33</v>
      </c>
      <c r="J31" s="97"/>
      <c r="K31" s="97"/>
      <c r="L31" s="98"/>
      <c r="M31" s="94" t="s">
        <v>11</v>
      </c>
      <c r="N31" s="94">
        <v>22804.44</v>
      </c>
    </row>
    <row r="32" spans="1:14" ht="30" customHeight="1" thickBot="1">
      <c r="A32" s="14">
        <v>7</v>
      </c>
      <c r="B32" s="106" t="s">
        <v>22</v>
      </c>
      <c r="C32" s="107"/>
      <c r="D32" s="108"/>
      <c r="E32" s="14" t="s">
        <v>11</v>
      </c>
      <c r="F32" s="32"/>
      <c r="G32" s="14">
        <f>G18+G19-G30</f>
        <v>545715.28</v>
      </c>
      <c r="H32" s="32"/>
      <c r="I32" s="99"/>
      <c r="J32" s="100"/>
      <c r="K32" s="100"/>
      <c r="L32" s="101"/>
      <c r="M32" s="95"/>
      <c r="N32" s="95"/>
    </row>
    <row r="33" spans="1:16" ht="15.7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/>
      <c r="P33" t="s">
        <v>80</v>
      </c>
    </row>
    <row r="34" spans="1:14" ht="13.5" thickBot="1">
      <c r="A34" s="3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6"/>
    </row>
    <row r="35" spans="1:14" ht="13.5" thickBot="1">
      <c r="A35" s="35" t="s">
        <v>34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6"/>
    </row>
    <row r="36" spans="1:14" ht="42.75" customHeight="1" thickBot="1">
      <c r="A36" s="33" t="s">
        <v>35</v>
      </c>
      <c r="B36" s="109" t="s">
        <v>36</v>
      </c>
      <c r="C36" s="110"/>
      <c r="D36" s="110"/>
      <c r="E36" s="110"/>
      <c r="F36" s="110"/>
      <c r="G36" s="111"/>
      <c r="H36" s="91" t="s">
        <v>37</v>
      </c>
      <c r="I36" s="92"/>
      <c r="J36" s="93"/>
      <c r="K36" s="91" t="s">
        <v>38</v>
      </c>
      <c r="L36" s="92"/>
      <c r="M36" s="92"/>
      <c r="N36" s="13" t="s">
        <v>39</v>
      </c>
    </row>
    <row r="37" spans="1:19" ht="48.75" customHeight="1" thickBot="1">
      <c r="A37" s="15">
        <v>1</v>
      </c>
      <c r="B37" s="78" t="s">
        <v>40</v>
      </c>
      <c r="C37" s="86"/>
      <c r="D37" s="86"/>
      <c r="E37" s="86"/>
      <c r="F37" s="86"/>
      <c r="G37" s="87"/>
      <c r="H37" s="81" t="s">
        <v>41</v>
      </c>
      <c r="I37" s="82"/>
      <c r="J37" s="83"/>
      <c r="K37" s="78" t="s">
        <v>87</v>
      </c>
      <c r="L37" s="79"/>
      <c r="M37" s="80"/>
      <c r="N37" s="15">
        <v>97990.74</v>
      </c>
      <c r="O37" s="3"/>
      <c r="P37" s="3"/>
      <c r="Q37" s="3"/>
      <c r="R37" s="3"/>
      <c r="S37" s="3"/>
    </row>
    <row r="38" spans="1:19" ht="30" customHeight="1" thickBot="1">
      <c r="A38" s="15">
        <v>2</v>
      </c>
      <c r="B38" s="78" t="s">
        <v>70</v>
      </c>
      <c r="C38" s="86"/>
      <c r="D38" s="86"/>
      <c r="E38" s="86"/>
      <c r="F38" s="86"/>
      <c r="G38" s="87"/>
      <c r="H38" s="81" t="s">
        <v>41</v>
      </c>
      <c r="I38" s="82"/>
      <c r="J38" s="83"/>
      <c r="K38" s="81" t="s">
        <v>42</v>
      </c>
      <c r="L38" s="82"/>
      <c r="M38" s="82"/>
      <c r="N38" s="15">
        <f>6321.23+10585.02+14484.49+6187.48</f>
        <v>37578.22</v>
      </c>
      <c r="O38" s="3"/>
      <c r="P38" s="22"/>
      <c r="Q38" s="3"/>
      <c r="R38" s="3"/>
      <c r="S38" s="3"/>
    </row>
    <row r="39" spans="1:19" ht="20.25" customHeight="1" thickBot="1">
      <c r="A39" s="15">
        <v>3</v>
      </c>
      <c r="B39" s="78" t="s">
        <v>75</v>
      </c>
      <c r="C39" s="86"/>
      <c r="D39" s="86"/>
      <c r="E39" s="86"/>
      <c r="F39" s="86"/>
      <c r="G39" s="87"/>
      <c r="H39" s="81" t="s">
        <v>41</v>
      </c>
      <c r="I39" s="82"/>
      <c r="J39" s="83"/>
      <c r="K39" s="81" t="s">
        <v>42</v>
      </c>
      <c r="L39" s="82"/>
      <c r="M39" s="82"/>
      <c r="N39" s="15">
        <f>652.61+245.97+1705.52+47584.17+3436.25</f>
        <v>53624.52</v>
      </c>
      <c r="O39" s="3"/>
      <c r="P39" s="22"/>
      <c r="Q39" s="3"/>
      <c r="R39" s="3"/>
      <c r="S39" s="3"/>
    </row>
    <row r="40" spans="1:19" ht="13.5" customHeight="1" thickBot="1">
      <c r="A40" s="15">
        <v>4</v>
      </c>
      <c r="B40" s="78" t="s">
        <v>69</v>
      </c>
      <c r="C40" s="86"/>
      <c r="D40" s="86"/>
      <c r="E40" s="86"/>
      <c r="F40" s="86"/>
      <c r="G40" s="87"/>
      <c r="H40" s="81" t="s">
        <v>41</v>
      </c>
      <c r="I40" s="82"/>
      <c r="J40" s="83"/>
      <c r="K40" s="81" t="s">
        <v>42</v>
      </c>
      <c r="L40" s="82"/>
      <c r="M40" s="82"/>
      <c r="N40" s="15">
        <f>518.29+850.93+1522+13388.39+3526.03+3035.23+7737.19</f>
        <v>30578.059999999998</v>
      </c>
      <c r="O40" s="3"/>
      <c r="P40" s="3"/>
      <c r="Q40" s="3"/>
      <c r="R40" s="3"/>
      <c r="S40" s="3"/>
    </row>
    <row r="41" spans="1:19" ht="13.5" customHeight="1" thickBot="1">
      <c r="A41" s="15">
        <v>5</v>
      </c>
      <c r="B41" s="78" t="s">
        <v>72</v>
      </c>
      <c r="C41" s="86"/>
      <c r="D41" s="86"/>
      <c r="E41" s="86"/>
      <c r="F41" s="86"/>
      <c r="G41" s="87"/>
      <c r="H41" s="81" t="s">
        <v>41</v>
      </c>
      <c r="I41" s="82"/>
      <c r="J41" s="83"/>
      <c r="K41" s="81" t="s">
        <v>42</v>
      </c>
      <c r="L41" s="82"/>
      <c r="M41" s="82"/>
      <c r="N41" s="15">
        <v>335757.03</v>
      </c>
      <c r="O41" s="3"/>
      <c r="P41" s="3"/>
      <c r="Q41" s="3"/>
      <c r="R41" s="3"/>
      <c r="S41" s="3"/>
    </row>
    <row r="42" spans="1:19" ht="13.5" customHeight="1" thickBot="1">
      <c r="A42" s="15">
        <v>6</v>
      </c>
      <c r="B42" s="78" t="s">
        <v>71</v>
      </c>
      <c r="C42" s="86"/>
      <c r="D42" s="86"/>
      <c r="E42" s="86"/>
      <c r="F42" s="86"/>
      <c r="G42" s="87"/>
      <c r="H42" s="81" t="s">
        <v>41</v>
      </c>
      <c r="I42" s="82"/>
      <c r="J42" s="83"/>
      <c r="K42" s="81" t="s">
        <v>42</v>
      </c>
      <c r="L42" s="82"/>
      <c r="M42" s="82"/>
      <c r="N42" s="15">
        <f>34094.87+8629.86</f>
        <v>42724.73</v>
      </c>
      <c r="O42" s="22"/>
      <c r="P42" s="3"/>
      <c r="Q42" s="3"/>
      <c r="R42" s="3"/>
      <c r="S42" s="3"/>
    </row>
    <row r="43" spans="1:19" ht="27" customHeight="1" thickBot="1">
      <c r="A43" s="15">
        <v>7</v>
      </c>
      <c r="B43" s="78" t="s">
        <v>93</v>
      </c>
      <c r="C43" s="86"/>
      <c r="D43" s="86"/>
      <c r="E43" s="86"/>
      <c r="F43" s="86"/>
      <c r="G43" s="87"/>
      <c r="H43" s="81" t="s">
        <v>89</v>
      </c>
      <c r="I43" s="82"/>
      <c r="J43" s="83"/>
      <c r="K43" s="81" t="s">
        <v>43</v>
      </c>
      <c r="L43" s="82"/>
      <c r="M43" s="82"/>
      <c r="N43" s="15">
        <v>357507.91</v>
      </c>
      <c r="O43" s="3"/>
      <c r="P43" s="3"/>
      <c r="Q43" s="3"/>
      <c r="R43" s="3"/>
      <c r="S43" s="3"/>
    </row>
    <row r="44" spans="1:19" ht="27" customHeight="1" thickBot="1">
      <c r="A44" s="15">
        <v>8</v>
      </c>
      <c r="B44" s="78" t="s">
        <v>102</v>
      </c>
      <c r="C44" s="79"/>
      <c r="D44" s="79"/>
      <c r="E44" s="79"/>
      <c r="F44" s="79"/>
      <c r="G44" s="80"/>
      <c r="H44" s="81" t="s">
        <v>41</v>
      </c>
      <c r="I44" s="82"/>
      <c r="J44" s="83"/>
      <c r="K44" s="81" t="s">
        <v>101</v>
      </c>
      <c r="L44" s="84"/>
      <c r="M44" s="85"/>
      <c r="N44" s="15">
        <f>8955.17+600</f>
        <v>9555.17</v>
      </c>
      <c r="O44" s="3"/>
      <c r="P44" s="3"/>
      <c r="Q44" s="3"/>
      <c r="R44" s="3"/>
      <c r="S44" s="3"/>
    </row>
    <row r="45" spans="1:19" ht="13.5" customHeight="1" thickBot="1">
      <c r="A45" s="15">
        <v>9</v>
      </c>
      <c r="B45" s="78" t="s">
        <v>88</v>
      </c>
      <c r="C45" s="86"/>
      <c r="D45" s="86"/>
      <c r="E45" s="86"/>
      <c r="F45" s="86"/>
      <c r="G45" s="87"/>
      <c r="H45" s="81" t="s">
        <v>41</v>
      </c>
      <c r="I45" s="82"/>
      <c r="J45" s="83"/>
      <c r="K45" s="81" t="s">
        <v>77</v>
      </c>
      <c r="L45" s="82"/>
      <c r="M45" s="82"/>
      <c r="N45" s="37">
        <v>184192.5</v>
      </c>
      <c r="O45" s="3"/>
      <c r="P45" s="3"/>
      <c r="Q45" s="3"/>
      <c r="R45" s="3"/>
      <c r="S45" s="3"/>
    </row>
    <row r="46" spans="1:14" ht="39" customHeight="1" thickBot="1">
      <c r="A46" s="15">
        <v>10</v>
      </c>
      <c r="B46" s="78" t="s">
        <v>45</v>
      </c>
      <c r="C46" s="86"/>
      <c r="D46" s="86"/>
      <c r="E46" s="86"/>
      <c r="F46" s="86"/>
      <c r="G46" s="87"/>
      <c r="H46" s="78" t="s">
        <v>81</v>
      </c>
      <c r="I46" s="86"/>
      <c r="J46" s="87"/>
      <c r="K46" s="81" t="s">
        <v>42</v>
      </c>
      <c r="L46" s="82"/>
      <c r="M46" s="82"/>
      <c r="N46" s="15">
        <v>290400</v>
      </c>
    </row>
    <row r="47" spans="1:14" ht="13.5" customHeight="1" thickBot="1">
      <c r="A47" s="15">
        <v>11</v>
      </c>
      <c r="B47" s="78" t="s">
        <v>46</v>
      </c>
      <c r="C47" s="86"/>
      <c r="D47" s="86"/>
      <c r="E47" s="86"/>
      <c r="F47" s="86"/>
      <c r="G47" s="87"/>
      <c r="H47" s="81" t="s">
        <v>41</v>
      </c>
      <c r="I47" s="82"/>
      <c r="J47" s="83"/>
      <c r="K47" s="81" t="s">
        <v>78</v>
      </c>
      <c r="L47" s="82"/>
      <c r="M47" s="82"/>
      <c r="N47" s="37">
        <v>37281.05</v>
      </c>
    </row>
    <row r="48" spans="1:17" ht="24.75" customHeight="1" thickBot="1">
      <c r="A48" s="15">
        <v>12</v>
      </c>
      <c r="B48" s="78" t="s">
        <v>47</v>
      </c>
      <c r="C48" s="86"/>
      <c r="D48" s="86"/>
      <c r="E48" s="86"/>
      <c r="F48" s="86"/>
      <c r="G48" s="87"/>
      <c r="H48" s="81" t="s">
        <v>48</v>
      </c>
      <c r="I48" s="82"/>
      <c r="J48" s="83"/>
      <c r="K48" s="81" t="s">
        <v>76</v>
      </c>
      <c r="L48" s="82"/>
      <c r="M48" s="83"/>
      <c r="N48" s="15"/>
      <c r="P48" s="1"/>
      <c r="Q48" s="1"/>
    </row>
    <row r="49" spans="1:14" ht="13.5" customHeight="1" thickBot="1">
      <c r="A49" s="15">
        <v>13</v>
      </c>
      <c r="B49" s="78" t="s">
        <v>49</v>
      </c>
      <c r="C49" s="86"/>
      <c r="D49" s="86"/>
      <c r="E49" s="86"/>
      <c r="F49" s="86"/>
      <c r="G49" s="87"/>
      <c r="H49" s="81" t="s">
        <v>41</v>
      </c>
      <c r="I49" s="82"/>
      <c r="J49" s="83"/>
      <c r="K49" s="81" t="s">
        <v>42</v>
      </c>
      <c r="L49" s="82"/>
      <c r="M49" s="82"/>
      <c r="N49" s="15">
        <v>124056.37</v>
      </c>
    </row>
    <row r="50" spans="1:14" ht="13.5" customHeight="1" thickBot="1">
      <c r="A50" s="15">
        <v>14</v>
      </c>
      <c r="B50" s="78" t="s">
        <v>50</v>
      </c>
      <c r="C50" s="86"/>
      <c r="D50" s="86"/>
      <c r="E50" s="86"/>
      <c r="F50" s="86"/>
      <c r="G50" s="87"/>
      <c r="H50" s="81" t="s">
        <v>52</v>
      </c>
      <c r="I50" s="82"/>
      <c r="J50" s="83"/>
      <c r="K50" s="81" t="s">
        <v>53</v>
      </c>
      <c r="L50" s="82"/>
      <c r="M50" s="82"/>
      <c r="N50" s="15">
        <v>5720</v>
      </c>
    </row>
    <row r="51" spans="1:14" ht="13.5" customHeight="1" thickBot="1">
      <c r="A51" s="15">
        <v>15</v>
      </c>
      <c r="B51" s="78" t="s">
        <v>95</v>
      </c>
      <c r="C51" s="79"/>
      <c r="D51" s="79"/>
      <c r="E51" s="79"/>
      <c r="F51" s="79"/>
      <c r="G51" s="80"/>
      <c r="H51" s="81" t="s">
        <v>94</v>
      </c>
      <c r="I51" s="84"/>
      <c r="J51" s="85"/>
      <c r="K51" s="81"/>
      <c r="L51" s="84"/>
      <c r="M51" s="85"/>
      <c r="N51" s="15">
        <v>13928.3</v>
      </c>
    </row>
    <row r="52" spans="1:14" ht="24" customHeight="1" thickBot="1">
      <c r="A52" s="15">
        <v>16</v>
      </c>
      <c r="B52" s="78" t="s">
        <v>51</v>
      </c>
      <c r="C52" s="86"/>
      <c r="D52" s="86"/>
      <c r="E52" s="86"/>
      <c r="F52" s="86"/>
      <c r="G52" s="87"/>
      <c r="H52" s="81" t="s">
        <v>41</v>
      </c>
      <c r="I52" s="82"/>
      <c r="J52" s="83"/>
      <c r="K52" s="81" t="s">
        <v>42</v>
      </c>
      <c r="L52" s="82"/>
      <c r="M52" s="82"/>
      <c r="N52" s="15">
        <v>384574.75</v>
      </c>
    </row>
    <row r="53" spans="1:14" ht="18" customHeight="1" thickBot="1">
      <c r="A53" s="15"/>
      <c r="B53" s="88" t="s">
        <v>73</v>
      </c>
      <c r="C53" s="89"/>
      <c r="D53" s="89"/>
      <c r="E53" s="89"/>
      <c r="F53" s="89"/>
      <c r="G53" s="89"/>
      <c r="H53" s="90"/>
      <c r="I53" s="90"/>
      <c r="J53" s="90"/>
      <c r="K53" s="90"/>
      <c r="L53" s="90"/>
      <c r="M53" s="90"/>
      <c r="N53" s="38">
        <f>SUM(N37:N52)</f>
        <v>2005469.3499999999</v>
      </c>
    </row>
    <row r="54" spans="1:14" ht="11.25" customHeight="1" thickBot="1">
      <c r="A54" s="1" t="s">
        <v>54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34"/>
    </row>
    <row r="55" spans="1:14" ht="78" customHeight="1" thickBot="1">
      <c r="A55" s="115" t="s">
        <v>55</v>
      </c>
      <c r="B55" s="116"/>
      <c r="C55" s="116"/>
      <c r="D55" s="117"/>
      <c r="E55" s="5" t="s">
        <v>8</v>
      </c>
      <c r="F55" s="8"/>
      <c r="G55" s="4" t="s">
        <v>56</v>
      </c>
      <c r="H55" s="4" t="s">
        <v>60</v>
      </c>
      <c r="I55" s="4" t="s">
        <v>57</v>
      </c>
      <c r="J55" s="4" t="s">
        <v>79</v>
      </c>
      <c r="K55" s="4" t="s">
        <v>58</v>
      </c>
      <c r="L55" s="4" t="s">
        <v>59</v>
      </c>
      <c r="M55" s="7" t="s">
        <v>61</v>
      </c>
      <c r="N55" s="2" t="s">
        <v>62</v>
      </c>
    </row>
    <row r="56" spans="1:14" ht="27" customHeight="1" thickBot="1">
      <c r="A56" s="103" t="s">
        <v>90</v>
      </c>
      <c r="B56" s="104"/>
      <c r="C56" s="104"/>
      <c r="D56" s="105"/>
      <c r="E56" s="17" t="s">
        <v>63</v>
      </c>
      <c r="F56" s="18"/>
      <c r="G56" s="17" t="s">
        <v>32</v>
      </c>
      <c r="H56" s="17" t="s">
        <v>32</v>
      </c>
      <c r="I56" s="17" t="s">
        <v>32</v>
      </c>
      <c r="J56" s="17" t="s">
        <v>32</v>
      </c>
      <c r="K56" s="17" t="s">
        <v>32</v>
      </c>
      <c r="L56" s="17" t="s">
        <v>32</v>
      </c>
      <c r="M56" s="19" t="s">
        <v>32</v>
      </c>
      <c r="N56" s="17" t="s">
        <v>32</v>
      </c>
    </row>
    <row r="57" spans="1:17" ht="24" customHeight="1" thickBot="1">
      <c r="A57" s="103" t="s">
        <v>96</v>
      </c>
      <c r="B57" s="104"/>
      <c r="C57" s="104"/>
      <c r="D57" s="105"/>
      <c r="E57" s="17" t="s">
        <v>91</v>
      </c>
      <c r="F57" s="18"/>
      <c r="G57" s="17" t="s">
        <v>32</v>
      </c>
      <c r="H57" s="17" t="s">
        <v>32</v>
      </c>
      <c r="I57" s="17" t="s">
        <v>32</v>
      </c>
      <c r="J57" s="17" t="s">
        <v>32</v>
      </c>
      <c r="K57" s="17" t="s">
        <v>32</v>
      </c>
      <c r="L57" s="17" t="s">
        <v>32</v>
      </c>
      <c r="M57" s="19" t="s">
        <v>32</v>
      </c>
      <c r="N57" s="17" t="s">
        <v>32</v>
      </c>
      <c r="O57" s="20"/>
      <c r="P57" s="20"/>
      <c r="Q57" s="3"/>
    </row>
    <row r="58" spans="1:14" ht="25.5" customHeight="1" thickBot="1">
      <c r="A58" s="103" t="s">
        <v>92</v>
      </c>
      <c r="B58" s="104"/>
      <c r="C58" s="104"/>
      <c r="D58" s="105"/>
      <c r="E58" s="17" t="s">
        <v>63</v>
      </c>
      <c r="F58" s="18"/>
      <c r="G58" s="17" t="s">
        <v>32</v>
      </c>
      <c r="H58" s="17" t="s">
        <v>32</v>
      </c>
      <c r="I58" s="17" t="s">
        <v>32</v>
      </c>
      <c r="J58" s="17" t="s">
        <v>32</v>
      </c>
      <c r="K58" s="17" t="s">
        <v>32</v>
      </c>
      <c r="L58" s="17" t="s">
        <v>32</v>
      </c>
      <c r="M58" s="19" t="s">
        <v>32</v>
      </c>
      <c r="N58" s="17" t="s">
        <v>32</v>
      </c>
    </row>
    <row r="59" spans="1:14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</sheetData>
  <sheetProtection/>
  <mergeCells count="83">
    <mergeCell ref="B51:G51"/>
    <mergeCell ref="H51:J51"/>
    <mergeCell ref="K51:M51"/>
    <mergeCell ref="A57:D57"/>
    <mergeCell ref="A58:D58"/>
    <mergeCell ref="H45:J45"/>
    <mergeCell ref="K45:M45"/>
    <mergeCell ref="A56:D56"/>
    <mergeCell ref="B47:G47"/>
    <mergeCell ref="H47:J47"/>
    <mergeCell ref="K47:M47"/>
    <mergeCell ref="B48:G48"/>
    <mergeCell ref="A55:D55"/>
    <mergeCell ref="B30:D30"/>
    <mergeCell ref="B40:G40"/>
    <mergeCell ref="B45:G45"/>
    <mergeCell ref="H38:J38"/>
    <mergeCell ref="K38:M38"/>
    <mergeCell ref="H37:J37"/>
    <mergeCell ref="K37:M37"/>
    <mergeCell ref="B27:D27"/>
    <mergeCell ref="B28:D28"/>
    <mergeCell ref="B43:G43"/>
    <mergeCell ref="B38:G38"/>
    <mergeCell ref="B39:G39"/>
    <mergeCell ref="B31:D31"/>
    <mergeCell ref="B32:D32"/>
    <mergeCell ref="B37:G37"/>
    <mergeCell ref="B36:G36"/>
    <mergeCell ref="B41:G41"/>
    <mergeCell ref="B24:D24"/>
    <mergeCell ref="B50:G50"/>
    <mergeCell ref="B52:G52"/>
    <mergeCell ref="B16:D16"/>
    <mergeCell ref="B18:D18"/>
    <mergeCell ref="B19:D19"/>
    <mergeCell ref="B17:D17"/>
    <mergeCell ref="B25:D25"/>
    <mergeCell ref="B26:D26"/>
    <mergeCell ref="B29:D29"/>
    <mergeCell ref="I21:L21"/>
    <mergeCell ref="B20:D20"/>
    <mergeCell ref="B21:D21"/>
    <mergeCell ref="B22:D22"/>
    <mergeCell ref="I17:L17"/>
    <mergeCell ref="I18:L18"/>
    <mergeCell ref="I20:L20"/>
    <mergeCell ref="I19:L19"/>
    <mergeCell ref="N31:N32"/>
    <mergeCell ref="I31:L32"/>
    <mergeCell ref="I29:L29"/>
    <mergeCell ref="I30:L30"/>
    <mergeCell ref="M31:M32"/>
    <mergeCell ref="I28:L28"/>
    <mergeCell ref="H36:J36"/>
    <mergeCell ref="K36:M36"/>
    <mergeCell ref="H48:J48"/>
    <mergeCell ref="K48:M48"/>
    <mergeCell ref="B49:G49"/>
    <mergeCell ref="H49:J49"/>
    <mergeCell ref="K49:M49"/>
    <mergeCell ref="H39:J39"/>
    <mergeCell ref="K39:M39"/>
    <mergeCell ref="B46:G46"/>
    <mergeCell ref="B53:M53"/>
    <mergeCell ref="H41:J41"/>
    <mergeCell ref="K41:M41"/>
    <mergeCell ref="B42:G42"/>
    <mergeCell ref="H42:J42"/>
    <mergeCell ref="K42:M42"/>
    <mergeCell ref="H52:J52"/>
    <mergeCell ref="K52:M52"/>
    <mergeCell ref="H50:J50"/>
    <mergeCell ref="K50:M50"/>
    <mergeCell ref="B44:G44"/>
    <mergeCell ref="H44:J44"/>
    <mergeCell ref="K44:M44"/>
    <mergeCell ref="H46:J46"/>
    <mergeCell ref="K46:M46"/>
    <mergeCell ref="H40:J40"/>
    <mergeCell ref="K40:M40"/>
    <mergeCell ref="H43:J43"/>
    <mergeCell ref="K43:M43"/>
  </mergeCells>
  <printOptions/>
  <pageMargins left="0.2" right="0.2" top="0.19" bottom="0.1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H5" sqref="H5"/>
    </sheetView>
  </sheetViews>
  <sheetFormatPr defaultColWidth="9.00390625" defaultRowHeight="12.75"/>
  <cols>
    <col min="1" max="1" width="30.75390625" style="0" customWidth="1"/>
    <col min="2" max="2" width="41.00390625" style="0" bestFit="1" customWidth="1"/>
    <col min="3" max="3" width="8.75390625" style="0" bestFit="1" customWidth="1"/>
    <col min="4" max="4" width="7.00390625" style="0" bestFit="1" customWidth="1"/>
    <col min="5" max="5" width="12.125" style="0" bestFit="1" customWidth="1"/>
  </cols>
  <sheetData>
    <row r="1" spans="1:5" ht="15">
      <c r="A1" s="39"/>
      <c r="B1" s="40"/>
      <c r="C1" s="121" t="s">
        <v>103</v>
      </c>
      <c r="D1" s="122"/>
      <c r="E1" s="122"/>
    </row>
    <row r="2" spans="1:5" ht="15.75">
      <c r="A2" s="41" t="s">
        <v>104</v>
      </c>
      <c r="B2" s="41"/>
      <c r="C2" s="41"/>
      <c r="D2" s="41"/>
      <c r="E2" s="41"/>
    </row>
    <row r="3" spans="1:5" ht="15.75">
      <c r="A3" s="41" t="s">
        <v>105</v>
      </c>
      <c r="B3" s="42"/>
      <c r="C3" s="42"/>
      <c r="D3" s="42"/>
      <c r="E3" s="42"/>
    </row>
    <row r="4" spans="1:5" ht="32.25" thickBot="1">
      <c r="A4" s="43" t="s">
        <v>100</v>
      </c>
      <c r="B4" s="44" t="s">
        <v>106</v>
      </c>
      <c r="C4" s="45" t="s">
        <v>107</v>
      </c>
      <c r="D4" s="45" t="s">
        <v>108</v>
      </c>
      <c r="E4" s="45" t="s">
        <v>109</v>
      </c>
    </row>
    <row r="5" spans="1:5" ht="30">
      <c r="A5" s="46">
        <v>43101</v>
      </c>
      <c r="B5" s="47" t="s">
        <v>110</v>
      </c>
      <c r="C5" s="48"/>
      <c r="D5" s="48"/>
      <c r="E5" s="49">
        <v>6321.23</v>
      </c>
    </row>
    <row r="6" spans="1:5" ht="30.75" thickBot="1">
      <c r="A6" s="50"/>
      <c r="B6" s="51" t="s">
        <v>111</v>
      </c>
      <c r="C6" s="52">
        <v>1</v>
      </c>
      <c r="D6" s="52"/>
      <c r="E6" s="53">
        <v>518.29</v>
      </c>
    </row>
    <row r="7" spans="1:5" ht="16.5" thickBot="1">
      <c r="A7" s="54" t="s">
        <v>112</v>
      </c>
      <c r="B7" s="55"/>
      <c r="C7" s="56"/>
      <c r="D7" s="56"/>
      <c r="E7" s="57">
        <f>SUM(E5:E6)</f>
        <v>6839.5199999999995</v>
      </c>
    </row>
    <row r="8" spans="1:5" ht="30.75" thickBot="1">
      <c r="A8" s="58">
        <v>43132</v>
      </c>
      <c r="B8" s="59" t="s">
        <v>113</v>
      </c>
      <c r="C8" s="60"/>
      <c r="D8" s="60"/>
      <c r="E8" s="61">
        <v>10585.02</v>
      </c>
    </row>
    <row r="9" spans="1:5" ht="16.5" thickBot="1">
      <c r="A9" s="54" t="s">
        <v>114</v>
      </c>
      <c r="B9" s="55"/>
      <c r="C9" s="56"/>
      <c r="D9" s="56"/>
      <c r="E9" s="57">
        <f>SUM(E8:E8)</f>
        <v>10585.02</v>
      </c>
    </row>
    <row r="10" spans="1:5" ht="15">
      <c r="A10" s="46">
        <v>43160</v>
      </c>
      <c r="B10" s="47" t="s">
        <v>115</v>
      </c>
      <c r="C10" s="48"/>
      <c r="D10" s="48"/>
      <c r="E10" s="49">
        <v>14484.49</v>
      </c>
    </row>
    <row r="11" spans="1:5" ht="15">
      <c r="A11" s="62"/>
      <c r="B11" s="63" t="s">
        <v>116</v>
      </c>
      <c r="C11" s="64">
        <v>10</v>
      </c>
      <c r="D11" s="64"/>
      <c r="E11" s="65">
        <v>850.93</v>
      </c>
    </row>
    <row r="12" spans="1:5" ht="15">
      <c r="A12" s="50"/>
      <c r="B12" s="51" t="s">
        <v>117</v>
      </c>
      <c r="C12" s="52">
        <v>1</v>
      </c>
      <c r="D12" s="52"/>
      <c r="E12" s="53">
        <v>652.61</v>
      </c>
    </row>
    <row r="13" spans="1:5" ht="15">
      <c r="A13" s="50"/>
      <c r="B13" s="51" t="s">
        <v>118</v>
      </c>
      <c r="C13" s="52">
        <v>1</v>
      </c>
      <c r="D13" s="52"/>
      <c r="E13" s="53">
        <v>245.97</v>
      </c>
    </row>
    <row r="14" spans="1:5" ht="15.75" thickBot="1">
      <c r="A14" s="50"/>
      <c r="B14" s="51" t="s">
        <v>119</v>
      </c>
      <c r="C14" s="52"/>
      <c r="D14" s="52"/>
      <c r="E14" s="53">
        <v>1522</v>
      </c>
    </row>
    <row r="15" spans="1:5" ht="16.5" thickBot="1">
      <c r="A15" s="54" t="s">
        <v>120</v>
      </c>
      <c r="B15" s="55"/>
      <c r="C15" s="56"/>
      <c r="D15" s="56"/>
      <c r="E15" s="57">
        <f>SUM(E10:E14)</f>
        <v>17756</v>
      </c>
    </row>
    <row r="16" spans="1:5" ht="15">
      <c r="A16" s="46">
        <v>43191</v>
      </c>
      <c r="B16" s="47" t="s">
        <v>121</v>
      </c>
      <c r="C16" s="48"/>
      <c r="D16" s="48"/>
      <c r="E16" s="49">
        <v>8224.54</v>
      </c>
    </row>
    <row r="17" spans="1:5" ht="15">
      <c r="A17" s="62"/>
      <c r="B17" s="63" t="s">
        <v>122</v>
      </c>
      <c r="C17" s="64"/>
      <c r="D17" s="64"/>
      <c r="E17" s="65">
        <v>1767.88</v>
      </c>
    </row>
    <row r="18" spans="1:5" ht="15.75" thickBot="1">
      <c r="A18" s="50"/>
      <c r="B18" s="51" t="s">
        <v>123</v>
      </c>
      <c r="C18" s="52"/>
      <c r="D18" s="52"/>
      <c r="E18" s="53">
        <v>3395.97</v>
      </c>
    </row>
    <row r="19" spans="1:5" ht="16.5" thickBot="1">
      <c r="A19" s="54" t="s">
        <v>124</v>
      </c>
      <c r="B19" s="55"/>
      <c r="C19" s="56"/>
      <c r="D19" s="56"/>
      <c r="E19" s="57">
        <f>SUM(E16:E18)</f>
        <v>13388.390000000001</v>
      </c>
    </row>
    <row r="20" spans="1:5" ht="15">
      <c r="A20" s="46">
        <v>43221</v>
      </c>
      <c r="B20" s="47" t="s">
        <v>125</v>
      </c>
      <c r="C20" s="48"/>
      <c r="D20" s="48"/>
      <c r="E20" s="49">
        <v>907.29</v>
      </c>
    </row>
    <row r="21" spans="1:5" ht="15.75" thickBot="1">
      <c r="A21" s="50"/>
      <c r="B21" s="51" t="s">
        <v>126</v>
      </c>
      <c r="C21" s="52">
        <v>3</v>
      </c>
      <c r="D21" s="52"/>
      <c r="E21" s="53">
        <v>798.23</v>
      </c>
    </row>
    <row r="22" spans="1:5" ht="16.5" thickBot="1">
      <c r="A22" s="54" t="s">
        <v>127</v>
      </c>
      <c r="B22" s="55"/>
      <c r="C22" s="56"/>
      <c r="D22" s="56"/>
      <c r="E22" s="57">
        <f>SUM(E20:E21)</f>
        <v>1705.52</v>
      </c>
    </row>
    <row r="23" spans="1:5" ht="15">
      <c r="A23" s="46">
        <v>43252</v>
      </c>
      <c r="B23" s="47" t="s">
        <v>128</v>
      </c>
      <c r="C23" s="48">
        <v>14</v>
      </c>
      <c r="D23" s="48"/>
      <c r="E23" s="49">
        <v>3526.03</v>
      </c>
    </row>
    <row r="24" spans="1:5" ht="30">
      <c r="A24" s="62"/>
      <c r="B24" s="63" t="s">
        <v>129</v>
      </c>
      <c r="C24" s="64"/>
      <c r="D24" s="64"/>
      <c r="E24" s="65">
        <v>47584.17</v>
      </c>
    </row>
    <row r="25" spans="1:5" ht="15">
      <c r="A25" s="50"/>
      <c r="B25" s="51" t="s">
        <v>130</v>
      </c>
      <c r="C25" s="52" t="s">
        <v>131</v>
      </c>
      <c r="D25" s="52"/>
      <c r="E25" s="53">
        <v>3436.25</v>
      </c>
    </row>
    <row r="26" spans="1:5" ht="15">
      <c r="A26" s="50"/>
      <c r="B26" s="51" t="s">
        <v>132</v>
      </c>
      <c r="C26" s="52" t="s">
        <v>133</v>
      </c>
      <c r="D26" s="52"/>
      <c r="E26" s="53">
        <v>3035.23</v>
      </c>
    </row>
    <row r="27" spans="1:5" ht="15">
      <c r="A27" s="66"/>
      <c r="B27" s="63" t="s">
        <v>134</v>
      </c>
      <c r="C27" s="64"/>
      <c r="D27" s="64"/>
      <c r="E27" s="64">
        <v>6187.48</v>
      </c>
    </row>
    <row r="28" spans="1:5" ht="30.75" thickBot="1">
      <c r="A28" s="67"/>
      <c r="B28" s="68" t="s">
        <v>135</v>
      </c>
      <c r="C28" s="69"/>
      <c r="D28" s="70"/>
      <c r="E28" s="64">
        <v>7737.19</v>
      </c>
    </row>
    <row r="29" spans="1:5" ht="16.5" thickBot="1">
      <c r="A29" s="54" t="s">
        <v>136</v>
      </c>
      <c r="B29" s="55"/>
      <c r="C29" s="56"/>
      <c r="D29" s="71"/>
      <c r="E29" s="72">
        <f>SUM(E23:E28)</f>
        <v>71506.35</v>
      </c>
    </row>
    <row r="30" spans="1:5" ht="16.5" thickBot="1">
      <c r="A30" s="73" t="s">
        <v>137</v>
      </c>
      <c r="B30" s="74"/>
      <c r="C30" s="75"/>
      <c r="D30" s="76"/>
      <c r="E30" s="77">
        <f>E7+E9+E15+E19+E22+E29</f>
        <v>121780.8</v>
      </c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</dc:creator>
  <cp:keywords/>
  <dc:description/>
  <cp:lastModifiedBy>User</cp:lastModifiedBy>
  <cp:lastPrinted>2018-10-04T07:05:59Z</cp:lastPrinted>
  <dcterms:created xsi:type="dcterms:W3CDTF">2010-08-25T09:12:01Z</dcterms:created>
  <dcterms:modified xsi:type="dcterms:W3CDTF">2018-10-04T11:19:32Z</dcterms:modified>
  <cp:category/>
  <cp:version/>
  <cp:contentType/>
  <cp:contentStatus/>
</cp:coreProperties>
</file>