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Отчет" sheetId="1" r:id="rId1"/>
    <sheet name="Работы" sheetId="2" r:id="rId2"/>
  </sheets>
  <definedNames/>
  <calcPr fullCalcOnLoad="1" refMode="R1C1"/>
</workbook>
</file>

<file path=xl/sharedStrings.xml><?xml version="1.0" encoding="utf-8"?>
<sst xmlns="http://schemas.openxmlformats.org/spreadsheetml/2006/main" count="180" uniqueCount="115">
  <si>
    <t>Уважаемый собственнник помещения!</t>
  </si>
  <si>
    <t xml:space="preserve">                       ОТЧЕТ</t>
  </si>
  <si>
    <t xml:space="preserve">                                        многоквартирным жилым домом от 01.09.2014г. направляет Вам</t>
  </si>
  <si>
    <t xml:space="preserve">    Перед собственниками помещений дома по адресу- бульвар Гусева,д.38</t>
  </si>
  <si>
    <t>В течение квартала после окончания отчетного периода направляем Вам отчет за предыдущий год о расходовании средств,собираемых на Вашем доме, по форме,</t>
  </si>
  <si>
    <t>утв. Приказом Минстроя России от 22.12.2014г. № 882/пр "Об утверждении форм раскрытия информации организациями,осуществляющими деятельность в сфере</t>
  </si>
  <si>
    <t>управления многоквартирными домами".</t>
  </si>
  <si>
    <t xml:space="preserve">Общая информация о выполняемых работах (оказываемых услугах) по </t>
  </si>
  <si>
    <t>содержанию и ремонту общего имущества в многоквартирном доме:</t>
  </si>
  <si>
    <t>№ пп</t>
  </si>
  <si>
    <t>Наименование</t>
  </si>
  <si>
    <t>ед.изм.</t>
  </si>
  <si>
    <t>сумма</t>
  </si>
  <si>
    <t>Переходящие остатки денежных средств(на начало периода)</t>
  </si>
  <si>
    <t>руб.</t>
  </si>
  <si>
    <t>Задолженность потребителей (на начало периода)</t>
  </si>
  <si>
    <t xml:space="preserve">  -за содержание дома</t>
  </si>
  <si>
    <t xml:space="preserve">  -за текущий ремонт</t>
  </si>
  <si>
    <t xml:space="preserve">  -за услуги управления</t>
  </si>
  <si>
    <t>Получено денежных средств,в т.ч.</t>
  </si>
  <si>
    <t xml:space="preserve">         -денежных средств от собственников/нанимателей помещений</t>
  </si>
  <si>
    <t xml:space="preserve">         -целевых взносов от собственников/нанимателей помещений</t>
  </si>
  <si>
    <t xml:space="preserve">        -субсидий</t>
  </si>
  <si>
    <t>Всего денежных средств с учетом остатков</t>
  </si>
  <si>
    <t>Переходящие остатки денежных средств(на конец периода)</t>
  </si>
  <si>
    <t>Задолженность потребителей (на конец периода)</t>
  </si>
  <si>
    <t>S нежилых помещений - нет</t>
  </si>
  <si>
    <t>Количество поступивших претензий</t>
  </si>
  <si>
    <t>ед.</t>
  </si>
  <si>
    <t>Количество удовлетворенных  претензий</t>
  </si>
  <si>
    <t>Количество претензий,в удовлетворении которых  отказано</t>
  </si>
  <si>
    <t>Сумма произведенного перерасчета</t>
  </si>
  <si>
    <t>Информация о ведении претензионно-исковой работы в отношении</t>
  </si>
  <si>
    <t xml:space="preserve">потребителей -должников </t>
  </si>
  <si>
    <t>Направлено претензий потребителям-должникам</t>
  </si>
  <si>
    <t>Направлено исковых заявлений</t>
  </si>
  <si>
    <t xml:space="preserve">  -</t>
  </si>
  <si>
    <t>Получено денежных средств по результатам претензионно-исковой  работы</t>
  </si>
  <si>
    <t>Выполненные работы (оказанные услуги) по содержанию общего имущества и текущему ремонту в отчетном периоде:</t>
  </si>
  <si>
    <t>№ п/п</t>
  </si>
  <si>
    <t>Наименование работ (услуг)</t>
  </si>
  <si>
    <t>Исполнитель работ(услуг)</t>
  </si>
  <si>
    <t>Периодичность выполнения работ (услуг)</t>
  </si>
  <si>
    <t>Годовая фактическая стоимость работ (услуг),руб</t>
  </si>
  <si>
    <t>Уборка лестничных клеток</t>
  </si>
  <si>
    <t>Ежемесячно</t>
  </si>
  <si>
    <t>Начислено за услуги (работы) по содержанию и текущему ремонту,в т.ч.</t>
  </si>
  <si>
    <t>Содержание и обслуживание лифта</t>
  </si>
  <si>
    <t>Аварийное обслуживание</t>
  </si>
  <si>
    <t>Дератизация,дезинфекция</t>
  </si>
  <si>
    <t>Услуги по управлению домом(в т.ч. з/п,налоги и платежи,материалы,банк обсл,услуги связи,програм.обесп.,аренда пом. и т.д.</t>
  </si>
  <si>
    <t>ООО "ВЭЛГА"</t>
  </si>
  <si>
    <t>По мере необходимости</t>
  </si>
  <si>
    <t>По заявкам</t>
  </si>
  <si>
    <t>Информация о предоставленных коммунальных услугах:</t>
  </si>
  <si>
    <t>Вид коммунальной услуги</t>
  </si>
  <si>
    <t>Объем потребления</t>
  </si>
  <si>
    <t>оплачено потребителями</t>
  </si>
  <si>
    <t>Задолженность потребителей</t>
  </si>
  <si>
    <t>начислено поставщиком</t>
  </si>
  <si>
    <t>Оплачено поставщику</t>
  </si>
  <si>
    <t>начислено потребителям</t>
  </si>
  <si>
    <t>Задолженность перед поставщиком</t>
  </si>
  <si>
    <t>Пени,штрафы</t>
  </si>
  <si>
    <t>куб.м.</t>
  </si>
  <si>
    <t>S жилых помещений - 3557,6м2</t>
  </si>
  <si>
    <t>Год постройки-1986г.</t>
  </si>
  <si>
    <t xml:space="preserve">Информация о наличии претензий по качеству предоставленных </t>
  </si>
  <si>
    <t>коммунальных услуг:</t>
  </si>
  <si>
    <t xml:space="preserve">       -денежных средств от использования общего имущества</t>
  </si>
  <si>
    <t>Содержание сетей ХВС,ГВС,водоотведения,отопления</t>
  </si>
  <si>
    <t>Содержание сетей электроснабжения</t>
  </si>
  <si>
    <t>ИТОГО:</t>
  </si>
  <si>
    <t>ООО "Тверьлифт", ООО "Инженерный центр лифт"</t>
  </si>
  <si>
    <t>Подметание1-2этажи-ежедневно,до 12 этажа-2 раза в неделю;мытье полов- 1 раз в месяц кроме зимних мес</t>
  </si>
  <si>
    <t>Текущий ремонт  сетей электроснабжения (приложение № 1)</t>
  </si>
  <si>
    <t>Ремонт конструктивных элементов (приложение№ 1)</t>
  </si>
  <si>
    <t>Противопожарные мероприятия</t>
  </si>
  <si>
    <t>в течении года</t>
  </si>
  <si>
    <t>гКал</t>
  </si>
  <si>
    <t xml:space="preserve">Уборка и благоустройство придомовой территории </t>
  </si>
  <si>
    <t xml:space="preserve">Управляющая компания ООО "Вектор-21" в соответствии с п.11 ст.162 ЖК РФ от 01 марта 2005 г.  и п.2.1.8 Договора управления </t>
  </si>
  <si>
    <t xml:space="preserve">                                Управляющей компании ООО "Вектор-21" </t>
  </si>
  <si>
    <t xml:space="preserve">     Общим собранием собственников помещений Вашего дома принято решение о выборе в качестве управляющей компании ООО "Вектор-21" с 01 сентября 2014г.</t>
  </si>
  <si>
    <t>ООО "Вектор-21"</t>
  </si>
  <si>
    <t>Содержание  конструктивных элементов</t>
  </si>
  <si>
    <t>Текущий ремонт  сетей ХВС,канализации,ГВС,отопления и вентиляции (приложение № 1)</t>
  </si>
  <si>
    <t>Дата начала отчетного периода- 01.01.2019г</t>
  </si>
  <si>
    <t>Дата конца отчетного периода-30.06.2019Г.</t>
  </si>
  <si>
    <t xml:space="preserve"> ООО "Инженерный центр лифт"</t>
  </si>
  <si>
    <t>Экспертная оценка лифтов</t>
  </si>
  <si>
    <t>Холодная вода и водоотведение ООО "Тверь Водоканал" (прямые договора)</t>
  </si>
  <si>
    <t>Отопление и ГВС ООО "Тверская генерация!(прямые договора)</t>
  </si>
  <si>
    <t>Природный газ ООО "Газпром межрегионгаз Тверь" (прямые договора)</t>
  </si>
  <si>
    <t>по графику</t>
  </si>
  <si>
    <t>Коммунальный ресурс на содержание общего имущества (КР э/э,ХВС,ГВС,ХВС на ГВС,водоотведение на СОИ)</t>
  </si>
  <si>
    <t>Приложение № 1                                                            к отчету за период управления с 01.01.2019г. по 30.06.2019Г.</t>
  </si>
  <si>
    <t>Работы,выполненные по текущему ремонту  на доме по адресу:бульвар Гусева,д.38</t>
  </si>
  <si>
    <t xml:space="preserve">                         за период управления с 01.01.2019г. по 30.06.2019Г</t>
  </si>
  <si>
    <t>месяц</t>
  </si>
  <si>
    <t>наименование работ</t>
  </si>
  <si>
    <t>объем работ</t>
  </si>
  <si>
    <t>цена за ед</t>
  </si>
  <si>
    <t>сумма (руб)</t>
  </si>
  <si>
    <t>Итого за январь 2019</t>
  </si>
  <si>
    <t>косметический ремонт 1,2 этажа</t>
  </si>
  <si>
    <t>установка светильника (1,2 этаж)</t>
  </si>
  <si>
    <t>Итого за февраль 2019</t>
  </si>
  <si>
    <t>Итого за март 2019</t>
  </si>
  <si>
    <t>ремонт ВДС (канализация, отопление)</t>
  </si>
  <si>
    <t>покраска контейнерной площадки</t>
  </si>
  <si>
    <t>Итого за апрель 2019</t>
  </si>
  <si>
    <t>ремонт внутридомовых сетей отопления в теплоузле</t>
  </si>
  <si>
    <t>Итого за май 2019</t>
  </si>
  <si>
    <t>ВСЕГО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</si>
</sst>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0" fillId="0" borderId="11" xfId="0" applyBorder="1" applyAlignment="1">
      <alignment horizontal="left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/>
    </xf>
    <xf numFmtId="0" fontId="0" fillId="0" borderId="0" xfId="0" applyFill="1" applyAlignment="1">
      <alignment/>
    </xf>
    <xf numFmtId="0" fontId="24" fillId="33" borderId="14" xfId="0" applyFont="1" applyFill="1" applyBorder="1" applyAlignment="1">
      <alignment horizontal="left"/>
    </xf>
    <xf numFmtId="0" fontId="24" fillId="33" borderId="15" xfId="0" applyFont="1" applyFill="1" applyBorder="1" applyAlignment="1">
      <alignment wrapText="1"/>
    </xf>
    <xf numFmtId="0" fontId="24" fillId="33" borderId="15" xfId="0" applyFont="1" applyFill="1" applyBorder="1" applyAlignment="1">
      <alignment horizontal="center" wrapText="1"/>
    </xf>
    <xf numFmtId="0" fontId="24" fillId="33" borderId="16" xfId="0" applyFont="1" applyFill="1" applyBorder="1" applyAlignment="1">
      <alignment horizontal="center" wrapText="1"/>
    </xf>
    <xf numFmtId="17" fontId="24" fillId="0" borderId="17" xfId="0" applyNumberFormat="1" applyFont="1" applyFill="1" applyBorder="1" applyAlignment="1">
      <alignment horizontal="left"/>
    </xf>
    <xf numFmtId="0" fontId="24" fillId="0" borderId="18" xfId="0" applyFont="1" applyFill="1" applyBorder="1" applyAlignment="1">
      <alignment wrapText="1"/>
    </xf>
    <xf numFmtId="0" fontId="24" fillId="0" borderId="18" xfId="0" applyFont="1" applyFill="1" applyBorder="1" applyAlignment="1">
      <alignment horizontal="center" wrapText="1"/>
    </xf>
    <xf numFmtId="0" fontId="24" fillId="0" borderId="19" xfId="0" applyFont="1" applyFill="1" applyBorder="1" applyAlignment="1">
      <alignment horizontal="center" wrapText="1"/>
    </xf>
    <xf numFmtId="17" fontId="25" fillId="0" borderId="20" xfId="0" applyNumberFormat="1" applyFont="1" applyFill="1" applyBorder="1" applyAlignment="1">
      <alignment horizontal="left"/>
    </xf>
    <xf numFmtId="0" fontId="25" fillId="0" borderId="21" xfId="0" applyFont="1" applyFill="1" applyBorder="1" applyAlignment="1">
      <alignment wrapText="1"/>
    </xf>
    <xf numFmtId="0" fontId="25" fillId="0" borderId="21" xfId="0" applyFont="1" applyFill="1" applyBorder="1" applyAlignment="1">
      <alignment horizontal="center" wrapText="1"/>
    </xf>
    <xf numFmtId="0" fontId="25" fillId="0" borderId="22" xfId="0" applyFont="1" applyFill="1" applyBorder="1" applyAlignment="1">
      <alignment horizontal="center" wrapText="1"/>
    </xf>
    <xf numFmtId="17" fontId="24" fillId="0" borderId="23" xfId="0" applyNumberFormat="1" applyFont="1" applyFill="1" applyBorder="1" applyAlignment="1">
      <alignment horizontal="left"/>
    </xf>
    <xf numFmtId="0" fontId="24" fillId="0" borderId="24" xfId="0" applyFont="1" applyFill="1" applyBorder="1" applyAlignment="1">
      <alignment wrapText="1"/>
    </xf>
    <xf numFmtId="0" fontId="24" fillId="0" borderId="24" xfId="0" applyFont="1" applyFill="1" applyBorder="1" applyAlignment="1">
      <alignment horizontal="center" wrapText="1"/>
    </xf>
    <xf numFmtId="0" fontId="24" fillId="0" borderId="25" xfId="0" applyFont="1" applyFill="1" applyBorder="1" applyAlignment="1">
      <alignment horizontal="center" wrapText="1"/>
    </xf>
    <xf numFmtId="0" fontId="24" fillId="0" borderId="26" xfId="0" applyFont="1" applyFill="1" applyBorder="1" applyAlignment="1">
      <alignment wrapText="1"/>
    </xf>
    <xf numFmtId="0" fontId="25" fillId="0" borderId="26" xfId="0" applyFont="1" applyFill="1" applyBorder="1" applyAlignment="1">
      <alignment horizontal="center" wrapText="1"/>
    </xf>
    <xf numFmtId="0" fontId="24" fillId="0" borderId="27" xfId="0" applyFont="1" applyFill="1" applyBorder="1" applyAlignment="1">
      <alignment horizontal="center" wrapText="1"/>
    </xf>
    <xf numFmtId="17" fontId="25" fillId="0" borderId="28" xfId="0" applyNumberFormat="1" applyFont="1" applyFill="1" applyBorder="1" applyAlignment="1">
      <alignment horizontal="left"/>
    </xf>
    <xf numFmtId="0" fontId="25" fillId="0" borderId="26" xfId="0" applyFont="1" applyFill="1" applyBorder="1" applyAlignment="1">
      <alignment wrapText="1"/>
    </xf>
    <xf numFmtId="0" fontId="25" fillId="0" borderId="27" xfId="0" applyFont="1" applyFill="1" applyBorder="1" applyAlignment="1">
      <alignment horizontal="center" wrapText="1"/>
    </xf>
    <xf numFmtId="0" fontId="25" fillId="0" borderId="28" xfId="0" applyFont="1" applyBorder="1" applyAlignment="1">
      <alignment horizontal="left"/>
    </xf>
    <xf numFmtId="0" fontId="25" fillId="0" borderId="26" xfId="0" applyFont="1" applyBorder="1" applyAlignment="1">
      <alignment wrapText="1"/>
    </xf>
    <xf numFmtId="0" fontId="25" fillId="0" borderId="26" xfId="0" applyFont="1" applyBorder="1" applyAlignment="1">
      <alignment horizontal="center" wrapText="1"/>
    </xf>
    <xf numFmtId="2" fontId="25" fillId="0" borderId="27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4" max="4" width="19.75390625" style="0" customWidth="1"/>
    <col min="5" max="5" width="10.375" style="0" customWidth="1"/>
    <col min="6" max="6" width="9.125" style="0" hidden="1" customWidth="1"/>
    <col min="7" max="7" width="12.875" style="0" customWidth="1"/>
    <col min="8" max="8" width="4.00390625" style="0" customWidth="1"/>
    <col min="9" max="9" width="9.625" style="0" customWidth="1"/>
    <col min="10" max="10" width="11.25390625" style="0" customWidth="1"/>
    <col min="11" max="11" width="11.875" style="0" customWidth="1"/>
    <col min="14" max="14" width="21.25390625" style="0" customWidth="1"/>
    <col min="15" max="15" width="21.375" style="0" customWidth="1"/>
    <col min="16" max="16" width="11.00390625" style="0" customWidth="1"/>
  </cols>
  <sheetData>
    <row r="1" ht="15.75">
      <c r="E1" s="2" t="s">
        <v>0</v>
      </c>
    </row>
    <row r="2" spans="2:3" ht="15">
      <c r="B2" s="3" t="s">
        <v>81</v>
      </c>
      <c r="C2" s="3"/>
    </row>
    <row r="3" ht="15">
      <c r="C3" s="3" t="s">
        <v>2</v>
      </c>
    </row>
    <row r="4" ht="15.75">
      <c r="E4" s="2" t="s">
        <v>1</v>
      </c>
    </row>
    <row r="5" spans="4:5" ht="15.75">
      <c r="D5" s="2" t="s">
        <v>82</v>
      </c>
      <c r="E5" s="2"/>
    </row>
    <row r="6" ht="15.75">
      <c r="D6" s="2" t="s">
        <v>3</v>
      </c>
    </row>
    <row r="7" spans="5:8" ht="15">
      <c r="E7" s="3" t="s">
        <v>87</v>
      </c>
      <c r="F7" s="4"/>
      <c r="G7" s="4"/>
      <c r="H7" s="4"/>
    </row>
    <row r="8" spans="5:8" ht="15">
      <c r="E8" s="3" t="s">
        <v>88</v>
      </c>
      <c r="F8" s="4"/>
      <c r="G8" s="4"/>
      <c r="H8" s="4"/>
    </row>
    <row r="9" spans="4:8" ht="12.75">
      <c r="D9" t="s">
        <v>66</v>
      </c>
      <c r="H9" t="s">
        <v>26</v>
      </c>
    </row>
    <row r="10" ht="12.75">
      <c r="D10" t="s">
        <v>65</v>
      </c>
    </row>
    <row r="11" ht="12.75">
      <c r="A11" t="s">
        <v>83</v>
      </c>
    </row>
    <row r="12" ht="12.75">
      <c r="A12" t="s">
        <v>4</v>
      </c>
    </row>
    <row r="13" ht="12.75">
      <c r="A13" t="s">
        <v>5</v>
      </c>
    </row>
    <row r="14" ht="12.75">
      <c r="A14" t="s">
        <v>6</v>
      </c>
    </row>
    <row r="15" ht="12.75">
      <c r="A15" s="1" t="s">
        <v>7</v>
      </c>
    </row>
    <row r="16" spans="1:9" ht="13.5" thickBot="1">
      <c r="A16" s="1" t="s">
        <v>8</v>
      </c>
      <c r="I16" s="1"/>
    </row>
    <row r="17" spans="1:9" ht="21" customHeight="1" thickBot="1">
      <c r="A17" s="7" t="s">
        <v>9</v>
      </c>
      <c r="B17" s="28" t="s">
        <v>10</v>
      </c>
      <c r="C17" s="29"/>
      <c r="D17" s="30"/>
      <c r="E17" s="7" t="s">
        <v>11</v>
      </c>
      <c r="F17" s="8"/>
      <c r="G17" s="7" t="s">
        <v>12</v>
      </c>
      <c r="I17" s="1" t="s">
        <v>67</v>
      </c>
    </row>
    <row r="18" spans="1:14" ht="26.25" customHeight="1" thickBot="1">
      <c r="A18" s="7">
        <v>1</v>
      </c>
      <c r="B18" s="38" t="s">
        <v>13</v>
      </c>
      <c r="C18" s="41"/>
      <c r="D18" s="42"/>
      <c r="E18" s="7" t="s">
        <v>14</v>
      </c>
      <c r="F18" s="8"/>
      <c r="G18" s="7"/>
      <c r="I18" s="43" t="s">
        <v>68</v>
      </c>
      <c r="J18" s="43"/>
      <c r="K18" s="43"/>
      <c r="L18" s="43"/>
      <c r="M18" s="15"/>
      <c r="N18" s="10"/>
    </row>
    <row r="19" spans="1:14" ht="33" customHeight="1" thickBot="1">
      <c r="A19" s="7">
        <v>2</v>
      </c>
      <c r="B19" s="38" t="s">
        <v>15</v>
      </c>
      <c r="C19" s="39"/>
      <c r="D19" s="40"/>
      <c r="E19" s="7" t="s">
        <v>14</v>
      </c>
      <c r="F19" s="9"/>
      <c r="G19" s="7">
        <f>156009.32+33845.78+739.61</f>
        <v>190594.71</v>
      </c>
      <c r="I19" s="22" t="s">
        <v>27</v>
      </c>
      <c r="J19" s="23"/>
      <c r="K19" s="23"/>
      <c r="L19" s="24"/>
      <c r="M19" s="6" t="s">
        <v>28</v>
      </c>
      <c r="N19" s="6">
        <v>1</v>
      </c>
    </row>
    <row r="20" spans="1:14" ht="28.5" customHeight="1" thickBot="1">
      <c r="A20" s="7">
        <v>3</v>
      </c>
      <c r="B20" s="38" t="s">
        <v>46</v>
      </c>
      <c r="C20" s="39"/>
      <c r="D20" s="40"/>
      <c r="E20" s="7" t="s">
        <v>14</v>
      </c>
      <c r="F20" s="9"/>
      <c r="G20" s="7">
        <f>G21+G22+G23</f>
        <v>498810.45</v>
      </c>
      <c r="I20" s="22" t="s">
        <v>29</v>
      </c>
      <c r="J20" s="23"/>
      <c r="K20" s="23"/>
      <c r="L20" s="24"/>
      <c r="M20" s="6" t="s">
        <v>28</v>
      </c>
      <c r="N20" s="6">
        <v>1</v>
      </c>
    </row>
    <row r="21" spans="1:14" ht="25.5" customHeight="1" thickBot="1">
      <c r="A21" s="7"/>
      <c r="B21" s="25" t="s">
        <v>16</v>
      </c>
      <c r="C21" s="26"/>
      <c r="D21" s="27"/>
      <c r="E21" s="6" t="s">
        <v>14</v>
      </c>
      <c r="F21" s="9"/>
      <c r="G21" s="6">
        <f>249492.41+92214.42</f>
        <v>341706.83</v>
      </c>
      <c r="I21" s="22" t="s">
        <v>30</v>
      </c>
      <c r="J21" s="23"/>
      <c r="K21" s="23"/>
      <c r="L21" s="24"/>
      <c r="M21" s="6" t="s">
        <v>28</v>
      </c>
      <c r="N21" s="6" t="s">
        <v>36</v>
      </c>
    </row>
    <row r="22" spans="1:14" ht="13.5" thickBot="1">
      <c r="A22" s="7"/>
      <c r="B22" s="25" t="s">
        <v>17</v>
      </c>
      <c r="C22" s="26"/>
      <c r="D22" s="27"/>
      <c r="E22" s="6" t="s">
        <v>14</v>
      </c>
      <c r="F22" s="9"/>
      <c r="G22" s="6">
        <v>68519.38</v>
      </c>
      <c r="I22" s="22" t="s">
        <v>31</v>
      </c>
      <c r="J22" s="23"/>
      <c r="K22" s="23"/>
      <c r="L22" s="24"/>
      <c r="M22" s="6" t="s">
        <v>14</v>
      </c>
      <c r="N22" s="6">
        <v>300</v>
      </c>
    </row>
    <row r="23" spans="1:14" ht="13.5" thickBot="1">
      <c r="A23" s="7"/>
      <c r="B23" s="25" t="s">
        <v>18</v>
      </c>
      <c r="C23" s="26"/>
      <c r="D23" s="27"/>
      <c r="E23" s="6" t="s">
        <v>14</v>
      </c>
      <c r="F23" s="9"/>
      <c r="G23" s="6">
        <v>88584.24</v>
      </c>
      <c r="I23" s="10"/>
      <c r="J23" s="10"/>
      <c r="K23" s="10"/>
      <c r="L23" s="10"/>
      <c r="M23" s="10"/>
      <c r="N23" s="10"/>
    </row>
    <row r="24" spans="1:14" ht="13.5" thickBot="1">
      <c r="A24" s="7">
        <v>4</v>
      </c>
      <c r="B24" s="38" t="s">
        <v>19</v>
      </c>
      <c r="C24" s="39"/>
      <c r="D24" s="40"/>
      <c r="E24" s="7" t="s">
        <v>14</v>
      </c>
      <c r="F24" s="9"/>
      <c r="G24" s="7">
        <f>G25+G26+G28</f>
        <v>528966.9</v>
      </c>
      <c r="I24" s="1" t="s">
        <v>32</v>
      </c>
      <c r="J24" s="1"/>
      <c r="K24" s="1"/>
      <c r="L24" s="1"/>
      <c r="M24" s="1"/>
      <c r="N24" s="1"/>
    </row>
    <row r="25" spans="1:14" ht="25.5" customHeight="1" thickBot="1">
      <c r="A25" s="7"/>
      <c r="B25" s="44" t="s">
        <v>20</v>
      </c>
      <c r="C25" s="41"/>
      <c r="D25" s="42"/>
      <c r="E25" s="6" t="s">
        <v>14</v>
      </c>
      <c r="F25" s="9"/>
      <c r="G25" s="6">
        <f>383758.2+93730.8</f>
        <v>477489</v>
      </c>
      <c r="I25" s="1" t="s">
        <v>33</v>
      </c>
      <c r="J25" s="1"/>
      <c r="K25" s="1"/>
      <c r="L25" s="1"/>
      <c r="M25" s="1"/>
      <c r="N25" s="1"/>
    </row>
    <row r="26" spans="1:14" ht="26.25" customHeight="1" thickBot="1">
      <c r="A26" s="7"/>
      <c r="B26" s="44" t="s">
        <v>21</v>
      </c>
      <c r="C26" s="41"/>
      <c r="D26" s="42"/>
      <c r="E26" s="6" t="s">
        <v>14</v>
      </c>
      <c r="F26" s="9"/>
      <c r="G26" s="6">
        <v>46227.9</v>
      </c>
      <c r="I26" s="22" t="s">
        <v>34</v>
      </c>
      <c r="J26" s="23"/>
      <c r="K26" s="23"/>
      <c r="L26" s="24"/>
      <c r="M26" s="6" t="s">
        <v>28</v>
      </c>
      <c r="N26" s="6" t="s">
        <v>36</v>
      </c>
    </row>
    <row r="27" spans="1:14" ht="12" customHeight="1" thickBot="1">
      <c r="A27" s="7"/>
      <c r="B27" s="22" t="s">
        <v>22</v>
      </c>
      <c r="C27" s="23"/>
      <c r="D27" s="24"/>
      <c r="E27" s="6" t="s">
        <v>14</v>
      </c>
      <c r="G27" s="6"/>
      <c r="I27" s="22" t="s">
        <v>35</v>
      </c>
      <c r="J27" s="23"/>
      <c r="K27" s="23"/>
      <c r="L27" s="24"/>
      <c r="M27" s="6" t="s">
        <v>28</v>
      </c>
      <c r="N27" s="6" t="s">
        <v>36</v>
      </c>
    </row>
    <row r="28" spans="1:14" ht="30" customHeight="1" thickBot="1">
      <c r="A28" s="7"/>
      <c r="B28" s="22" t="s">
        <v>69</v>
      </c>
      <c r="C28" s="23"/>
      <c r="D28" s="24"/>
      <c r="E28" s="6" t="s">
        <v>14</v>
      </c>
      <c r="G28" s="6">
        <v>5250</v>
      </c>
      <c r="I28" s="22" t="s">
        <v>37</v>
      </c>
      <c r="J28" s="23"/>
      <c r="K28" s="23"/>
      <c r="L28" s="24"/>
      <c r="M28" s="6" t="s">
        <v>14</v>
      </c>
      <c r="N28" s="6">
        <v>7128.42</v>
      </c>
    </row>
    <row r="29" spans="1:14" ht="13.5" customHeight="1" hidden="1" thickBot="1">
      <c r="A29" s="7"/>
      <c r="B29" s="22"/>
      <c r="C29" s="23"/>
      <c r="D29" s="24"/>
      <c r="E29" s="6"/>
      <c r="G29" s="6"/>
      <c r="I29" s="37"/>
      <c r="J29" s="37"/>
      <c r="K29" s="37"/>
      <c r="L29" s="37"/>
      <c r="M29" s="15"/>
      <c r="N29" s="15"/>
    </row>
    <row r="30" spans="1:14" ht="27" customHeight="1" thickBot="1">
      <c r="A30" s="7">
        <v>5</v>
      </c>
      <c r="B30" s="34" t="s">
        <v>23</v>
      </c>
      <c r="C30" s="35"/>
      <c r="D30" s="36"/>
      <c r="E30" s="7" t="s">
        <v>14</v>
      </c>
      <c r="G30" s="7">
        <f>G24</f>
        <v>528966.9</v>
      </c>
      <c r="I30" s="37"/>
      <c r="J30" s="37"/>
      <c r="K30" s="37"/>
      <c r="L30" s="37"/>
      <c r="M30" s="15"/>
      <c r="N30" s="15"/>
    </row>
    <row r="31" spans="1:14" ht="27.75" customHeight="1" thickBot="1">
      <c r="A31" s="7">
        <v>6</v>
      </c>
      <c r="B31" s="38" t="s">
        <v>24</v>
      </c>
      <c r="C31" s="41"/>
      <c r="D31" s="42"/>
      <c r="E31" s="7" t="s">
        <v>14</v>
      </c>
      <c r="G31" s="7"/>
      <c r="I31" s="37"/>
      <c r="J31" s="37"/>
      <c r="K31" s="37"/>
      <c r="L31" s="37"/>
      <c r="M31" s="15"/>
      <c r="N31" s="15"/>
    </row>
    <row r="32" spans="1:15" ht="30" customHeight="1" thickBot="1">
      <c r="A32" s="7">
        <v>7</v>
      </c>
      <c r="B32" s="38" t="s">
        <v>25</v>
      </c>
      <c r="C32" s="39"/>
      <c r="D32" s="40"/>
      <c r="E32" s="7" t="s">
        <v>14</v>
      </c>
      <c r="G32" s="7">
        <f>G19+G20-G30</f>
        <v>160438.26</v>
      </c>
      <c r="I32" s="19"/>
      <c r="J32" s="19"/>
      <c r="K32" s="19"/>
      <c r="L32" s="19"/>
      <c r="M32" s="19"/>
      <c r="N32" s="19"/>
      <c r="O32" s="10"/>
    </row>
    <row r="33" ht="16.5" thickBot="1">
      <c r="A33" s="2" t="s">
        <v>38</v>
      </c>
    </row>
    <row r="34" spans="1:14" ht="39.75" customHeight="1" thickBot="1">
      <c r="A34" s="11" t="s">
        <v>39</v>
      </c>
      <c r="B34" s="28" t="s">
        <v>40</v>
      </c>
      <c r="C34" s="29"/>
      <c r="D34" s="29"/>
      <c r="E34" s="29"/>
      <c r="F34" s="29"/>
      <c r="G34" s="30"/>
      <c r="H34" s="34" t="s">
        <v>41</v>
      </c>
      <c r="I34" s="35"/>
      <c r="J34" s="36"/>
      <c r="K34" s="34" t="s">
        <v>42</v>
      </c>
      <c r="L34" s="35"/>
      <c r="M34" s="36"/>
      <c r="N34" s="16" t="s">
        <v>43</v>
      </c>
    </row>
    <row r="35" spans="1:16" ht="54.75" customHeight="1" thickBot="1">
      <c r="A35" s="6">
        <v>1</v>
      </c>
      <c r="B35" s="22" t="s">
        <v>44</v>
      </c>
      <c r="C35" s="23"/>
      <c r="D35" s="23"/>
      <c r="E35" s="23"/>
      <c r="F35" s="23"/>
      <c r="G35" s="24"/>
      <c r="H35" s="25" t="s">
        <v>84</v>
      </c>
      <c r="I35" s="26"/>
      <c r="J35" s="27"/>
      <c r="K35" s="22" t="s">
        <v>74</v>
      </c>
      <c r="L35" s="23"/>
      <c r="M35" s="24"/>
      <c r="N35" s="18">
        <v>22498.62</v>
      </c>
      <c r="P35" s="1"/>
    </row>
    <row r="36" spans="1:16" ht="30" customHeight="1" thickBot="1">
      <c r="A36" s="6">
        <v>2</v>
      </c>
      <c r="B36" s="22" t="s">
        <v>86</v>
      </c>
      <c r="C36" s="23"/>
      <c r="D36" s="23"/>
      <c r="E36" s="23"/>
      <c r="F36" s="23"/>
      <c r="G36" s="24"/>
      <c r="H36" s="25" t="s">
        <v>84</v>
      </c>
      <c r="I36" s="26"/>
      <c r="J36" s="27"/>
      <c r="K36" s="25" t="s">
        <v>45</v>
      </c>
      <c r="L36" s="26"/>
      <c r="M36" s="27"/>
      <c r="N36" s="18">
        <f>7781.3+1828.13</f>
        <v>9609.43</v>
      </c>
      <c r="P36" s="1"/>
    </row>
    <row r="37" spans="1:14" ht="13.5" customHeight="1" thickBot="1">
      <c r="A37" s="6">
        <v>3</v>
      </c>
      <c r="B37" s="22" t="s">
        <v>75</v>
      </c>
      <c r="C37" s="23"/>
      <c r="D37" s="23"/>
      <c r="E37" s="23"/>
      <c r="F37" s="23"/>
      <c r="G37" s="24"/>
      <c r="H37" s="25" t="s">
        <v>84</v>
      </c>
      <c r="I37" s="26"/>
      <c r="J37" s="27"/>
      <c r="K37" s="25" t="s">
        <v>45</v>
      </c>
      <c r="L37" s="26"/>
      <c r="M37" s="27"/>
      <c r="N37" s="18">
        <f>492.25</f>
        <v>492.25</v>
      </c>
    </row>
    <row r="38" spans="1:16" ht="13.5" customHeight="1" thickBot="1">
      <c r="A38" s="6">
        <v>4</v>
      </c>
      <c r="B38" s="22" t="s">
        <v>76</v>
      </c>
      <c r="C38" s="23"/>
      <c r="D38" s="23"/>
      <c r="E38" s="23"/>
      <c r="F38" s="23"/>
      <c r="G38" s="24"/>
      <c r="H38" s="25" t="s">
        <v>84</v>
      </c>
      <c r="I38" s="26"/>
      <c r="J38" s="27"/>
      <c r="K38" s="25" t="s">
        <v>45</v>
      </c>
      <c r="L38" s="26"/>
      <c r="M38" s="27"/>
      <c r="N38" s="18">
        <f>54604.21+2556.79</f>
        <v>57161</v>
      </c>
      <c r="O38" s="10"/>
      <c r="P38" s="10"/>
    </row>
    <row r="39" spans="1:16" ht="13.5" customHeight="1" thickBot="1">
      <c r="A39" s="6">
        <v>5</v>
      </c>
      <c r="B39" s="22" t="s">
        <v>85</v>
      </c>
      <c r="C39" s="23"/>
      <c r="D39" s="23"/>
      <c r="E39" s="23"/>
      <c r="F39" s="23"/>
      <c r="G39" s="24"/>
      <c r="H39" s="25" t="s">
        <v>84</v>
      </c>
      <c r="I39" s="26"/>
      <c r="J39" s="27"/>
      <c r="K39" s="25" t="s">
        <v>45</v>
      </c>
      <c r="L39" s="26"/>
      <c r="M39" s="27"/>
      <c r="N39" s="18">
        <v>7187.04</v>
      </c>
      <c r="O39" s="10"/>
      <c r="P39" s="10"/>
    </row>
    <row r="40" spans="1:16" ht="13.5" customHeight="1" thickBot="1">
      <c r="A40" s="6">
        <v>6</v>
      </c>
      <c r="B40" s="22" t="s">
        <v>70</v>
      </c>
      <c r="C40" s="23"/>
      <c r="D40" s="23"/>
      <c r="E40" s="23"/>
      <c r="F40" s="23"/>
      <c r="G40" s="24"/>
      <c r="H40" s="25" t="s">
        <v>84</v>
      </c>
      <c r="I40" s="26"/>
      <c r="J40" s="27"/>
      <c r="K40" s="25" t="s">
        <v>45</v>
      </c>
      <c r="L40" s="26"/>
      <c r="M40" s="27"/>
      <c r="N40" s="18">
        <f>3645+36347.54+45500+8870.68+3250</f>
        <v>97613.22</v>
      </c>
      <c r="O40" s="20"/>
      <c r="P40" s="10"/>
    </row>
    <row r="41" spans="1:16" ht="13.5" customHeight="1" thickBot="1">
      <c r="A41" s="6">
        <v>7</v>
      </c>
      <c r="B41" s="22" t="s">
        <v>71</v>
      </c>
      <c r="C41" s="23"/>
      <c r="D41" s="23"/>
      <c r="E41" s="23"/>
      <c r="F41" s="23"/>
      <c r="G41" s="24"/>
      <c r="H41" s="25" t="s">
        <v>84</v>
      </c>
      <c r="I41" s="26"/>
      <c r="J41" s="27"/>
      <c r="K41" s="25" t="s">
        <v>45</v>
      </c>
      <c r="L41" s="26"/>
      <c r="M41" s="27"/>
      <c r="N41" s="18">
        <f>6109.08+128.81</f>
        <v>6237.89</v>
      </c>
      <c r="O41" s="20"/>
      <c r="P41" s="10"/>
    </row>
    <row r="42" spans="1:18" ht="13.5" customHeight="1" thickBot="1">
      <c r="A42" s="6">
        <v>8</v>
      </c>
      <c r="B42" s="22" t="s">
        <v>80</v>
      </c>
      <c r="C42" s="23"/>
      <c r="D42" s="23"/>
      <c r="E42" s="23"/>
      <c r="F42" s="23"/>
      <c r="G42" s="24"/>
      <c r="H42" s="25" t="s">
        <v>84</v>
      </c>
      <c r="I42" s="26"/>
      <c r="J42" s="27"/>
      <c r="K42" s="25" t="s">
        <v>52</v>
      </c>
      <c r="L42" s="26"/>
      <c r="M42" s="27"/>
      <c r="N42" s="6">
        <v>44017.31</v>
      </c>
      <c r="O42" s="10"/>
      <c r="P42" s="10"/>
      <c r="R42" s="1"/>
    </row>
    <row r="43" spans="1:16" ht="27" customHeight="1" thickBot="1">
      <c r="A43" s="6">
        <v>9</v>
      </c>
      <c r="B43" s="22" t="s">
        <v>47</v>
      </c>
      <c r="C43" s="23"/>
      <c r="D43" s="23"/>
      <c r="E43" s="23"/>
      <c r="F43" s="23"/>
      <c r="G43" s="24"/>
      <c r="H43" s="22" t="s">
        <v>73</v>
      </c>
      <c r="I43" s="23"/>
      <c r="J43" s="24"/>
      <c r="K43" s="25" t="s">
        <v>45</v>
      </c>
      <c r="L43" s="26"/>
      <c r="M43" s="27"/>
      <c r="N43" s="6">
        <v>57633.12</v>
      </c>
      <c r="O43" s="10"/>
      <c r="P43" s="10"/>
    </row>
    <row r="44" spans="1:16" ht="27" customHeight="1" thickBot="1">
      <c r="A44" s="6">
        <v>10</v>
      </c>
      <c r="B44" s="22" t="s">
        <v>90</v>
      </c>
      <c r="C44" s="23"/>
      <c r="D44" s="23"/>
      <c r="E44" s="23"/>
      <c r="F44" s="23"/>
      <c r="G44" s="24"/>
      <c r="H44" s="22" t="s">
        <v>89</v>
      </c>
      <c r="I44" s="23"/>
      <c r="J44" s="24"/>
      <c r="K44" s="25" t="s">
        <v>94</v>
      </c>
      <c r="L44" s="26"/>
      <c r="M44" s="27"/>
      <c r="N44" s="6">
        <v>50000</v>
      </c>
      <c r="O44" s="10"/>
      <c r="P44" s="10"/>
    </row>
    <row r="45" spans="1:16" ht="13.5" customHeight="1" thickBot="1">
      <c r="A45" s="6">
        <v>11</v>
      </c>
      <c r="B45" s="22" t="s">
        <v>48</v>
      </c>
      <c r="C45" s="23"/>
      <c r="D45" s="23"/>
      <c r="E45" s="23"/>
      <c r="F45" s="23"/>
      <c r="G45" s="24"/>
      <c r="H45" s="25" t="s">
        <v>84</v>
      </c>
      <c r="I45" s="26"/>
      <c r="J45" s="27"/>
      <c r="K45" s="25" t="s">
        <v>45</v>
      </c>
      <c r="L45" s="26"/>
      <c r="M45" s="27"/>
      <c r="N45" s="6">
        <v>22455.48</v>
      </c>
      <c r="O45" s="10"/>
      <c r="P45" s="10"/>
    </row>
    <row r="46" spans="1:16" ht="13.5" customHeight="1" thickBot="1">
      <c r="A46" s="6">
        <v>12</v>
      </c>
      <c r="B46" s="22" t="s">
        <v>49</v>
      </c>
      <c r="C46" s="23"/>
      <c r="D46" s="23"/>
      <c r="E46" s="23"/>
      <c r="F46" s="23"/>
      <c r="G46" s="24"/>
      <c r="H46" s="25" t="s">
        <v>51</v>
      </c>
      <c r="I46" s="26"/>
      <c r="J46" s="27"/>
      <c r="K46" s="25" t="s">
        <v>53</v>
      </c>
      <c r="L46" s="26"/>
      <c r="M46" s="27"/>
      <c r="N46" s="6"/>
      <c r="O46" s="10"/>
      <c r="P46" s="10"/>
    </row>
    <row r="47" spans="1:16" ht="13.5" customHeight="1" thickBot="1">
      <c r="A47" s="6">
        <v>13</v>
      </c>
      <c r="B47" s="22" t="s">
        <v>77</v>
      </c>
      <c r="C47" s="23"/>
      <c r="D47" s="23"/>
      <c r="E47" s="23"/>
      <c r="F47" s="23"/>
      <c r="G47" s="24"/>
      <c r="H47" s="25" t="s">
        <v>84</v>
      </c>
      <c r="I47" s="26"/>
      <c r="J47" s="27"/>
      <c r="K47" s="25" t="s">
        <v>78</v>
      </c>
      <c r="L47" s="26"/>
      <c r="M47" s="27"/>
      <c r="N47" s="6">
        <v>1069.88</v>
      </c>
      <c r="O47" s="10"/>
      <c r="P47" s="21"/>
    </row>
    <row r="48" spans="1:16" ht="32.25" customHeight="1" thickBot="1">
      <c r="A48" s="6">
        <v>14</v>
      </c>
      <c r="B48" s="22" t="s">
        <v>95</v>
      </c>
      <c r="C48" s="23"/>
      <c r="D48" s="23"/>
      <c r="E48" s="23"/>
      <c r="F48" s="23"/>
      <c r="G48" s="24"/>
      <c r="H48" s="25"/>
      <c r="I48" s="26"/>
      <c r="J48" s="27"/>
      <c r="K48" s="25"/>
      <c r="L48" s="26"/>
      <c r="M48" s="27"/>
      <c r="N48" s="6">
        <v>93730.8</v>
      </c>
      <c r="P48" s="1"/>
    </row>
    <row r="49" spans="1:14" ht="39" customHeight="1" thickBot="1">
      <c r="A49" s="6">
        <v>15</v>
      </c>
      <c r="B49" s="22" t="s">
        <v>50</v>
      </c>
      <c r="C49" s="23"/>
      <c r="D49" s="23"/>
      <c r="E49" s="23"/>
      <c r="F49" s="23"/>
      <c r="G49" s="24"/>
      <c r="H49" s="25" t="s">
        <v>84</v>
      </c>
      <c r="I49" s="26"/>
      <c r="J49" s="27"/>
      <c r="K49" s="25" t="s">
        <v>45</v>
      </c>
      <c r="L49" s="26"/>
      <c r="M49" s="27"/>
      <c r="N49" s="6">
        <v>88584.24</v>
      </c>
    </row>
    <row r="50" spans="1:14" ht="13.5" thickBot="1">
      <c r="A50" s="6"/>
      <c r="B50" s="22"/>
      <c r="C50" s="23"/>
      <c r="D50" s="23"/>
      <c r="E50" s="23"/>
      <c r="F50" s="23"/>
      <c r="G50" s="24"/>
      <c r="H50" s="22"/>
      <c r="I50" s="23"/>
      <c r="J50" s="24"/>
      <c r="K50" s="22"/>
      <c r="L50" s="23"/>
      <c r="M50" s="24"/>
      <c r="N50" s="6"/>
    </row>
    <row r="51" spans="1:14" ht="13.5" thickBot="1">
      <c r="A51" s="15"/>
      <c r="B51" s="17"/>
      <c r="C51" s="17"/>
      <c r="D51" s="17"/>
      <c r="E51" s="17"/>
      <c r="F51" s="17"/>
      <c r="G51" s="17"/>
      <c r="H51" s="17"/>
      <c r="I51" s="17"/>
      <c r="J51" s="17"/>
      <c r="K51" s="31" t="s">
        <v>72</v>
      </c>
      <c r="L51" s="32"/>
      <c r="M51" s="33"/>
      <c r="N51" s="7">
        <f>SUM(N35:N50)</f>
        <v>558290.28</v>
      </c>
    </row>
    <row r="52" spans="1:14" ht="11.25" customHeight="1" thickBot="1">
      <c r="A52" s="2" t="s">
        <v>54</v>
      </c>
      <c r="B52" s="14"/>
      <c r="C52" s="14"/>
      <c r="D52" s="14"/>
      <c r="E52" s="14"/>
      <c r="F52" s="14"/>
      <c r="G52" s="14"/>
      <c r="K52" s="22"/>
      <c r="L52" s="23"/>
      <c r="M52" s="24"/>
      <c r="N52" s="6"/>
    </row>
    <row r="53" spans="1:14" ht="37.5" customHeight="1" thickBot="1">
      <c r="A53" s="28" t="s">
        <v>55</v>
      </c>
      <c r="B53" s="29"/>
      <c r="C53" s="29"/>
      <c r="D53" s="30"/>
      <c r="E53" s="13" t="s">
        <v>11</v>
      </c>
      <c r="G53" s="12" t="s">
        <v>56</v>
      </c>
      <c r="H53" s="12" t="s">
        <v>61</v>
      </c>
      <c r="I53" s="12" t="s">
        <v>57</v>
      </c>
      <c r="J53" s="12" t="s">
        <v>58</v>
      </c>
      <c r="K53" s="12" t="s">
        <v>59</v>
      </c>
      <c r="L53" s="12" t="s">
        <v>60</v>
      </c>
      <c r="M53" s="12" t="s">
        <v>62</v>
      </c>
      <c r="N53" s="7" t="s">
        <v>63</v>
      </c>
    </row>
    <row r="54" spans="1:14" ht="27.75" customHeight="1" thickBot="1">
      <c r="A54" s="22" t="s">
        <v>91</v>
      </c>
      <c r="B54" s="23"/>
      <c r="C54" s="23"/>
      <c r="D54" s="24"/>
      <c r="E54" s="6" t="s">
        <v>64</v>
      </c>
      <c r="F54" s="5"/>
      <c r="G54" s="6" t="s">
        <v>36</v>
      </c>
      <c r="H54" s="6" t="s">
        <v>36</v>
      </c>
      <c r="I54" s="6" t="s">
        <v>36</v>
      </c>
      <c r="J54" s="6" t="s">
        <v>36</v>
      </c>
      <c r="K54" s="6" t="s">
        <v>36</v>
      </c>
      <c r="L54" s="6" t="s">
        <v>36</v>
      </c>
      <c r="M54" s="6" t="s">
        <v>36</v>
      </c>
      <c r="N54" s="6" t="s">
        <v>36</v>
      </c>
    </row>
    <row r="55" spans="1:14" ht="25.5" customHeight="1" thickBot="1">
      <c r="A55" s="22" t="s">
        <v>92</v>
      </c>
      <c r="B55" s="23"/>
      <c r="C55" s="23"/>
      <c r="D55" s="24"/>
      <c r="E55" s="6" t="s">
        <v>79</v>
      </c>
      <c r="F55" s="5"/>
      <c r="G55" s="6" t="s">
        <v>36</v>
      </c>
      <c r="H55" s="6" t="s">
        <v>36</v>
      </c>
      <c r="I55" s="6" t="s">
        <v>36</v>
      </c>
      <c r="J55" s="6" t="s">
        <v>36</v>
      </c>
      <c r="K55" s="6" t="s">
        <v>36</v>
      </c>
      <c r="L55" s="6" t="s">
        <v>36</v>
      </c>
      <c r="M55" s="6" t="s">
        <v>36</v>
      </c>
      <c r="N55" s="6" t="s">
        <v>36</v>
      </c>
    </row>
    <row r="56" spans="1:14" ht="27" customHeight="1" thickBot="1">
      <c r="A56" s="22" t="s">
        <v>93</v>
      </c>
      <c r="B56" s="23"/>
      <c r="C56" s="23"/>
      <c r="D56" s="24"/>
      <c r="E56" s="6" t="s">
        <v>64</v>
      </c>
      <c r="F56" s="5"/>
      <c r="G56" s="6" t="s">
        <v>36</v>
      </c>
      <c r="H56" s="6" t="s">
        <v>36</v>
      </c>
      <c r="I56" s="6" t="s">
        <v>36</v>
      </c>
      <c r="J56" s="6" t="s">
        <v>36</v>
      </c>
      <c r="K56" s="6" t="s">
        <v>36</v>
      </c>
      <c r="L56" s="6" t="s">
        <v>36</v>
      </c>
      <c r="M56" s="6" t="s">
        <v>36</v>
      </c>
      <c r="N56" s="6" t="s">
        <v>36</v>
      </c>
    </row>
    <row r="57" spans="1:14" ht="15.75" customHeight="1">
      <c r="A57" s="17"/>
      <c r="B57" s="17"/>
      <c r="C57" s="17"/>
      <c r="L57" s="15"/>
      <c r="M57" s="15"/>
      <c r="N57" s="15"/>
    </row>
  </sheetData>
  <sheetProtection/>
  <mergeCells count="84">
    <mergeCell ref="K36:M36"/>
    <mergeCell ref="H38:J38"/>
    <mergeCell ref="K38:M38"/>
    <mergeCell ref="K40:M40"/>
    <mergeCell ref="H47:J47"/>
    <mergeCell ref="B39:G39"/>
    <mergeCell ref="H39:J39"/>
    <mergeCell ref="K39:M39"/>
    <mergeCell ref="B40:G40"/>
    <mergeCell ref="B45:G45"/>
    <mergeCell ref="H37:J37"/>
    <mergeCell ref="K37:M37"/>
    <mergeCell ref="H45:J45"/>
    <mergeCell ref="H44:J44"/>
    <mergeCell ref="K44:M44"/>
    <mergeCell ref="H48:J48"/>
    <mergeCell ref="K48:M48"/>
    <mergeCell ref="H41:J41"/>
    <mergeCell ref="K41:M41"/>
    <mergeCell ref="B36:G36"/>
    <mergeCell ref="B37:G37"/>
    <mergeCell ref="H40:J40"/>
    <mergeCell ref="B50:G50"/>
    <mergeCell ref="H50:J50"/>
    <mergeCell ref="H36:J36"/>
    <mergeCell ref="B41:G41"/>
    <mergeCell ref="B44:G44"/>
    <mergeCell ref="H46:J46"/>
    <mergeCell ref="B48:G48"/>
    <mergeCell ref="B31:D31"/>
    <mergeCell ref="H35:J35"/>
    <mergeCell ref="K35:M35"/>
    <mergeCell ref="B34:G34"/>
    <mergeCell ref="H34:J34"/>
    <mergeCell ref="K34:M34"/>
    <mergeCell ref="I31:L31"/>
    <mergeCell ref="B35:G35"/>
    <mergeCell ref="B32:D32"/>
    <mergeCell ref="B24:D24"/>
    <mergeCell ref="I21:L21"/>
    <mergeCell ref="B25:D25"/>
    <mergeCell ref="I22:L22"/>
    <mergeCell ref="B26:D26"/>
    <mergeCell ref="B29:D29"/>
    <mergeCell ref="I30:L30"/>
    <mergeCell ref="B17:D17"/>
    <mergeCell ref="B19:D19"/>
    <mergeCell ref="B20:D20"/>
    <mergeCell ref="B18:D18"/>
    <mergeCell ref="I18:L18"/>
    <mergeCell ref="I29:L29"/>
    <mergeCell ref="B21:D21"/>
    <mergeCell ref="B22:D22"/>
    <mergeCell ref="B23:D23"/>
    <mergeCell ref="I19:L19"/>
    <mergeCell ref="B38:G38"/>
    <mergeCell ref="B42:G42"/>
    <mergeCell ref="B27:D27"/>
    <mergeCell ref="B28:D28"/>
    <mergeCell ref="I28:L28"/>
    <mergeCell ref="B30:D30"/>
    <mergeCell ref="I20:L20"/>
    <mergeCell ref="I27:L27"/>
    <mergeCell ref="I26:L26"/>
    <mergeCell ref="A56:D56"/>
    <mergeCell ref="H42:J42"/>
    <mergeCell ref="K42:M42"/>
    <mergeCell ref="A54:D54"/>
    <mergeCell ref="A53:D53"/>
    <mergeCell ref="B46:G46"/>
    <mergeCell ref="B47:G47"/>
    <mergeCell ref="B49:G49"/>
    <mergeCell ref="K52:M52"/>
    <mergeCell ref="K51:M51"/>
    <mergeCell ref="B43:G43"/>
    <mergeCell ref="H43:J43"/>
    <mergeCell ref="K43:M43"/>
    <mergeCell ref="A55:D55"/>
    <mergeCell ref="K47:M47"/>
    <mergeCell ref="K49:M49"/>
    <mergeCell ref="K50:M50"/>
    <mergeCell ref="K46:M46"/>
    <mergeCell ref="K45:M45"/>
    <mergeCell ref="H49:J49"/>
  </mergeCells>
  <printOptions/>
  <pageMargins left="0.2" right="0.2" top="0.19" bottom="0.18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7.125" style="0" customWidth="1"/>
    <col min="2" max="2" width="36.625" style="0" customWidth="1"/>
    <col min="3" max="3" width="8.125" style="0" bestFit="1" customWidth="1"/>
    <col min="5" max="5" width="10.875" style="0" bestFit="1" customWidth="1"/>
  </cols>
  <sheetData>
    <row r="1" spans="1:5" ht="45">
      <c r="A1" s="45"/>
      <c r="B1" s="46" t="s">
        <v>96</v>
      </c>
      <c r="C1" s="47"/>
      <c r="D1" s="47"/>
      <c r="E1" s="47"/>
    </row>
    <row r="2" spans="1:5" ht="15">
      <c r="A2" s="45"/>
      <c r="B2" s="46"/>
      <c r="C2" s="47"/>
      <c r="D2" s="47"/>
      <c r="E2" s="47"/>
    </row>
    <row r="3" spans="1:5" ht="15.75">
      <c r="A3" s="48" t="s">
        <v>97</v>
      </c>
      <c r="B3" s="49"/>
      <c r="C3" s="50"/>
      <c r="D3" s="50"/>
      <c r="E3" s="47"/>
    </row>
    <row r="4" spans="1:5" ht="15.75">
      <c r="A4" s="51" t="s">
        <v>98</v>
      </c>
      <c r="B4" s="49"/>
      <c r="C4" s="50"/>
      <c r="D4" s="50"/>
      <c r="E4" s="47"/>
    </row>
    <row r="5" spans="1:5" ht="15">
      <c r="A5" s="45"/>
      <c r="B5" s="46"/>
      <c r="C5" s="47"/>
      <c r="D5" s="47"/>
      <c r="E5" s="47"/>
    </row>
    <row r="6" spans="1:5" s="52" customFormat="1" ht="15.75" thickBot="1">
      <c r="A6" s="45"/>
      <c r="B6" s="46"/>
      <c r="C6" s="47"/>
      <c r="D6" s="47"/>
      <c r="E6" s="47"/>
    </row>
    <row r="7" spans="1:5" s="52" customFormat="1" ht="30.75" thickBot="1">
      <c r="A7" s="53" t="s">
        <v>99</v>
      </c>
      <c r="B7" s="54" t="s">
        <v>100</v>
      </c>
      <c r="C7" s="55" t="s">
        <v>101</v>
      </c>
      <c r="D7" s="55" t="s">
        <v>102</v>
      </c>
      <c r="E7" s="56" t="s">
        <v>103</v>
      </c>
    </row>
    <row r="8" spans="1:5" s="52" customFormat="1" ht="15">
      <c r="A8" s="57">
        <v>43466</v>
      </c>
      <c r="B8" s="58"/>
      <c r="C8" s="59"/>
      <c r="D8" s="59"/>
      <c r="E8" s="60"/>
    </row>
    <row r="9" spans="1:5" s="52" customFormat="1" ht="16.5" thickBot="1">
      <c r="A9" s="61" t="s">
        <v>104</v>
      </c>
      <c r="B9" s="62"/>
      <c r="C9" s="63"/>
      <c r="D9" s="63"/>
      <c r="E9" s="64">
        <f>SUM(E8:E8)</f>
        <v>0</v>
      </c>
    </row>
    <row r="10" spans="1:5" s="52" customFormat="1" ht="15">
      <c r="A10" s="57">
        <v>43497</v>
      </c>
      <c r="B10" s="58" t="s">
        <v>105</v>
      </c>
      <c r="C10" s="59"/>
      <c r="D10" s="59"/>
      <c r="E10" s="60">
        <v>54604.21</v>
      </c>
    </row>
    <row r="11" spans="1:5" s="52" customFormat="1" ht="15">
      <c r="A11" s="65"/>
      <c r="B11" s="66" t="s">
        <v>106</v>
      </c>
      <c r="C11" s="67"/>
      <c r="D11" s="67"/>
      <c r="E11" s="68">
        <v>492.25</v>
      </c>
    </row>
    <row r="12" spans="1:5" s="52" customFormat="1" ht="16.5" thickBot="1">
      <c r="A12" s="61" t="s">
        <v>107</v>
      </c>
      <c r="B12" s="62"/>
      <c r="C12" s="63"/>
      <c r="D12" s="63"/>
      <c r="E12" s="64">
        <f>SUM(E10:E11)</f>
        <v>55096.46</v>
      </c>
    </row>
    <row r="13" spans="1:5" s="52" customFormat="1" ht="15">
      <c r="A13" s="57">
        <v>43525</v>
      </c>
      <c r="B13" s="58"/>
      <c r="C13" s="59"/>
      <c r="D13" s="59"/>
      <c r="E13" s="60"/>
    </row>
    <row r="14" spans="1:5" ht="16.5" thickBot="1">
      <c r="A14" s="61" t="s">
        <v>108</v>
      </c>
      <c r="B14" s="62"/>
      <c r="C14" s="63"/>
      <c r="D14" s="63"/>
      <c r="E14" s="64">
        <f>SUM(E13:E13)</f>
        <v>0</v>
      </c>
    </row>
    <row r="15" spans="1:5" ht="30">
      <c r="A15" s="57">
        <v>43556</v>
      </c>
      <c r="B15" s="58" t="s">
        <v>109</v>
      </c>
      <c r="C15" s="59"/>
      <c r="D15" s="59"/>
      <c r="E15" s="60">
        <v>7781.3</v>
      </c>
    </row>
    <row r="16" spans="1:5" ht="30">
      <c r="A16" s="65"/>
      <c r="B16" s="66" t="s">
        <v>110</v>
      </c>
      <c r="C16" s="67"/>
      <c r="D16" s="67"/>
      <c r="E16" s="68">
        <v>2556.79</v>
      </c>
    </row>
    <row r="17" spans="1:5" ht="16.5" thickBot="1">
      <c r="A17" s="61" t="s">
        <v>111</v>
      </c>
      <c r="B17" s="62"/>
      <c r="C17" s="63"/>
      <c r="D17" s="63"/>
      <c r="E17" s="64">
        <f>SUM(E15:E16)</f>
        <v>10338.09</v>
      </c>
    </row>
    <row r="18" spans="1:5" ht="31.5" thickBot="1">
      <c r="A18" s="57">
        <v>43586</v>
      </c>
      <c r="B18" s="69" t="s">
        <v>112</v>
      </c>
      <c r="C18" s="70"/>
      <c r="D18" s="70"/>
      <c r="E18" s="71">
        <v>1828.13</v>
      </c>
    </row>
    <row r="19" spans="1:5" ht="16.5" thickBot="1">
      <c r="A19" s="72"/>
      <c r="B19" s="73"/>
      <c r="C19" s="70"/>
      <c r="D19" s="70"/>
      <c r="E19" s="74"/>
    </row>
    <row r="20" spans="1:5" ht="16.5" thickBot="1">
      <c r="A20" s="61" t="s">
        <v>113</v>
      </c>
      <c r="B20" s="62"/>
      <c r="C20" s="63"/>
      <c r="D20" s="63"/>
      <c r="E20" s="64">
        <f>SUM(E18:E19)</f>
        <v>1828.13</v>
      </c>
    </row>
    <row r="21" spans="1:5" ht="16.5" thickBot="1">
      <c r="A21" s="75" t="s">
        <v>114</v>
      </c>
      <c r="B21" s="76"/>
      <c r="C21" s="77"/>
      <c r="D21" s="77"/>
      <c r="E21" s="78">
        <f>E12+E17+E20</f>
        <v>67262.68000000001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JEU</dc:creator>
  <cp:keywords/>
  <dc:description/>
  <cp:lastModifiedBy>Бухгалтерия</cp:lastModifiedBy>
  <cp:lastPrinted>2019-07-29T07:59:25Z</cp:lastPrinted>
  <dcterms:created xsi:type="dcterms:W3CDTF">2010-08-25T09:12:01Z</dcterms:created>
  <dcterms:modified xsi:type="dcterms:W3CDTF">2019-07-29T10:58:16Z</dcterms:modified>
  <cp:category/>
  <cp:version/>
  <cp:contentType/>
  <cp:contentStatus/>
</cp:coreProperties>
</file>